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320" windowHeight="6585" tabRatio="919" firstSheet="6" activeTab="8"/>
  </bookViews>
  <sheets>
    <sheet name="Cover Page" sheetId="1" r:id="rId1"/>
    <sheet name="Contents" sheetId="2" r:id="rId2"/>
    <sheet name="Introduction" sheetId="3" r:id="rId3"/>
    <sheet name="Revenue" sheetId="4" r:id="rId4"/>
    <sheet name="Exenditure" sheetId="5" r:id="rId5"/>
    <sheet name="Qtr Rev &amp; Exp" sheetId="6" r:id="rId6"/>
    <sheet name="Financial Summary" sheetId="26" r:id="rId7"/>
    <sheet name="Capex Sum" sheetId="7" r:id="rId8"/>
    <sheet name="MM KPIs" sheetId="8" r:id="rId9"/>
    <sheet name="MM Projects" sheetId="9" r:id="rId10"/>
    <sheet name="CFO KPIs" sheetId="12" r:id="rId11"/>
    <sheet name="CFO Projects" sheetId="11" r:id="rId12"/>
    <sheet name="CORP KPIs" sheetId="14" r:id="rId13"/>
    <sheet name="CORP Projects" sheetId="13" r:id="rId14"/>
    <sheet name="DMO KPIs" sheetId="15" r:id="rId15"/>
    <sheet name="DMO Projects" sheetId="16" r:id="rId16"/>
    <sheet name="EED KPIs" sheetId="18" r:id="rId17"/>
    <sheet name="EED Projects" sheetId="17" r:id="rId18"/>
    <sheet name="ESD KPIs" sheetId="20" r:id="rId19"/>
    <sheet name="ESD Projects" sheetId="19" r:id="rId20"/>
    <sheet name="CSD KPIs" sheetId="22" r:id="rId21"/>
    <sheet name="CSD Projects" sheetId="21" r:id="rId22"/>
    <sheet name="PED KPIs" sheetId="24" r:id="rId23"/>
    <sheet name="PED Projects" sheetId="23" r:id="rId24"/>
    <sheet name="Capital Works" sheetId="10" r:id="rId25"/>
    <sheet name="Capital Expenditure" sheetId="25" r:id="rId26"/>
    <sheet name="Risk Management" sheetId="27" r:id="rId27"/>
  </sheets>
  <externalReferences>
    <externalReference r:id="rId28"/>
  </externalReferences>
  <definedNames>
    <definedName name="_xlnm.Print_Area" localSheetId="7">'Capex Sum'!$A$1:$G$24</definedName>
    <definedName name="_xlnm.Print_Area" localSheetId="25">'Capital Expenditure'!$A$1:$S$63</definedName>
    <definedName name="_xlnm.Print_Area" localSheetId="24">'Capital Works'!$A$1:$U$81</definedName>
    <definedName name="_xlnm.Print_Area" localSheetId="1">Contents!$A$1:$D$33</definedName>
    <definedName name="_xlnm.Print_Area" localSheetId="4">Exenditure!$A$1:$AN$30</definedName>
    <definedName name="_xlnm.Print_Area" localSheetId="3">Revenue!$A$1:$N$35</definedName>
    <definedName name="_xlnm.Print_Titles" localSheetId="25">'Capital Expenditure'!$1:$3</definedName>
    <definedName name="_xlnm.Print_Titles" localSheetId="24">'Capital Works'!$1:$3</definedName>
    <definedName name="_xlnm.Print_Titles" localSheetId="10">'CFO KPIs'!$1:$2</definedName>
    <definedName name="_xlnm.Print_Titles" localSheetId="11">'CFO Projects'!$1:$2</definedName>
    <definedName name="_xlnm.Print_Titles" localSheetId="12">'CORP KPIs'!$1:$2</definedName>
    <definedName name="_xlnm.Print_Titles" localSheetId="13">'CORP Projects'!$1:$2</definedName>
    <definedName name="_xlnm.Print_Titles" localSheetId="20">'CSD KPIs'!$1:$2</definedName>
    <definedName name="_xlnm.Print_Titles" localSheetId="21">'CSD Projects'!$1:$2</definedName>
    <definedName name="_xlnm.Print_Titles" localSheetId="14">'DMO KPIs'!$1:$2</definedName>
    <definedName name="_xlnm.Print_Titles" localSheetId="15">'DMO Projects'!$1:$2</definedName>
    <definedName name="_xlnm.Print_Titles" localSheetId="16">'EED KPIs'!$1:$2</definedName>
    <definedName name="_xlnm.Print_Titles" localSheetId="17">'EED Projects'!$1:$2</definedName>
    <definedName name="_xlnm.Print_Titles" localSheetId="18">'ESD KPIs'!$1:$2</definedName>
    <definedName name="_xlnm.Print_Titles" localSheetId="19">'ESD Projects'!$1:$2</definedName>
    <definedName name="_xlnm.Print_Titles" localSheetId="4">Exenditure!$A:$A</definedName>
    <definedName name="_xlnm.Print_Titles" localSheetId="8">'MM KPIs'!$1:$2</definedName>
    <definedName name="_xlnm.Print_Titles" localSheetId="9">'MM Projects'!$1:$2</definedName>
    <definedName name="_xlnm.Print_Titles" localSheetId="22">'PED KPIs'!$1:$2</definedName>
    <definedName name="_xlnm.Print_Titles" localSheetId="23">'PED Projects'!$1:$2</definedName>
    <definedName name="_xlnm.Print_Titles" localSheetId="5">'Qtr Rev &amp; Exp'!$A:$A</definedName>
    <definedName name="_xlnm.Print_Titles" localSheetId="3">Revenue!$A:$A</definedName>
    <definedName name="_xlnm.Print_Titles" localSheetId="26">'Risk Management'!$1:$2</definedName>
  </definedNames>
  <calcPr calcId="124519"/>
</workbook>
</file>

<file path=xl/calcChain.xml><?xml version="1.0" encoding="utf-8"?>
<calcChain xmlns="http://schemas.openxmlformats.org/spreadsheetml/2006/main">
  <c r="K61" i="25"/>
  <c r="I4" i="24"/>
  <c r="J63" i="8" l="1"/>
  <c r="N35" i="4" l="1"/>
  <c r="N23"/>
  <c r="N24"/>
  <c r="N25"/>
  <c r="N26"/>
  <c r="N27"/>
  <c r="N28"/>
  <c r="N29"/>
  <c r="N30"/>
  <c r="N31"/>
  <c r="N32"/>
  <c r="N33"/>
  <c r="N34"/>
  <c r="N22"/>
  <c r="G22" i="6"/>
  <c r="P22" s="1"/>
  <c r="G23"/>
  <c r="G24"/>
  <c r="G25"/>
  <c r="P25" s="1"/>
  <c r="G26"/>
  <c r="G27"/>
  <c r="G28"/>
  <c r="G29"/>
  <c r="G21"/>
  <c r="P21" s="1"/>
  <c r="F22"/>
  <c r="O22" s="1"/>
  <c r="F23"/>
  <c r="O23" s="1"/>
  <c r="F24"/>
  <c r="O24" s="1"/>
  <c r="F25"/>
  <c r="F26"/>
  <c r="O26" s="1"/>
  <c r="F27"/>
  <c r="F28"/>
  <c r="O28" s="1"/>
  <c r="F29"/>
  <c r="O29" s="1"/>
  <c r="F21"/>
  <c r="O21" s="1"/>
  <c r="E22"/>
  <c r="E23"/>
  <c r="E24"/>
  <c r="E25"/>
  <c r="E26"/>
  <c r="E27"/>
  <c r="E28"/>
  <c r="E29"/>
  <c r="E21"/>
  <c r="AN30" i="5"/>
  <c r="AN22"/>
  <c r="AN23"/>
  <c r="AN24"/>
  <c r="AN25"/>
  <c r="AN26"/>
  <c r="AN27"/>
  <c r="AN28"/>
  <c r="AN29"/>
  <c r="AN21"/>
  <c r="AM30"/>
  <c r="AM22"/>
  <c r="AM23"/>
  <c r="AM24"/>
  <c r="AM25"/>
  <c r="AM26"/>
  <c r="AM27"/>
  <c r="AM28"/>
  <c r="AM29"/>
  <c r="AM21"/>
  <c r="AL30"/>
  <c r="AL22"/>
  <c r="AL23"/>
  <c r="AL24"/>
  <c r="AL25"/>
  <c r="AL26"/>
  <c r="AL27"/>
  <c r="AL28"/>
  <c r="AL29"/>
  <c r="AL21"/>
  <c r="C30"/>
  <c r="D30"/>
  <c r="E30"/>
  <c r="F30"/>
  <c r="G30"/>
  <c r="H30"/>
  <c r="I30"/>
  <c r="J30"/>
  <c r="B30"/>
  <c r="L30"/>
  <c r="M30"/>
  <c r="N30"/>
  <c r="O30"/>
  <c r="P30"/>
  <c r="Q30"/>
  <c r="R30"/>
  <c r="S30"/>
  <c r="K30"/>
  <c r="E35" i="4"/>
  <c r="F35"/>
  <c r="G35"/>
  <c r="E62" i="25"/>
  <c r="R61"/>
  <c r="R60"/>
  <c r="R59"/>
  <c r="R58"/>
  <c r="R57"/>
  <c r="R56"/>
  <c r="R55"/>
  <c r="R54"/>
  <c r="R53"/>
  <c r="R51"/>
  <c r="R50"/>
  <c r="R49"/>
  <c r="R48"/>
  <c r="R47"/>
  <c r="R46"/>
  <c r="R45"/>
  <c r="R43"/>
  <c r="R42"/>
  <c r="R41"/>
  <c r="R40"/>
  <c r="R39"/>
  <c r="R38"/>
  <c r="R37"/>
  <c r="R36"/>
  <c r="R35"/>
  <c r="R34"/>
  <c r="R33"/>
  <c r="R32"/>
  <c r="R31"/>
  <c r="R30"/>
  <c r="R29"/>
  <c r="R27"/>
  <c r="R26"/>
  <c r="R25"/>
  <c r="R24"/>
  <c r="R23"/>
  <c r="R22"/>
  <c r="R21"/>
  <c r="R20"/>
  <c r="R18"/>
  <c r="R17"/>
  <c r="R16"/>
  <c r="R15"/>
  <c r="R14"/>
  <c r="R13"/>
  <c r="R12"/>
  <c r="R11"/>
  <c r="R9"/>
  <c r="R8"/>
  <c r="R6"/>
  <c r="E81" i="10" l="1"/>
  <c r="Q9" l="1"/>
  <c r="P9"/>
  <c r="O9"/>
  <c r="N9"/>
  <c r="M9"/>
  <c r="L9"/>
  <c r="K9"/>
  <c r="J9"/>
  <c r="I9"/>
  <c r="H9"/>
  <c r="G9"/>
  <c r="F9"/>
  <c r="G11" i="7" l="1"/>
  <c r="F11"/>
  <c r="G10"/>
  <c r="G9"/>
  <c r="G8"/>
  <c r="C8" s="1"/>
  <c r="B8"/>
  <c r="G7"/>
  <c r="C7"/>
  <c r="G6"/>
  <c r="C6"/>
  <c r="G5"/>
  <c r="C5"/>
  <c r="G4"/>
  <c r="C4" l="1"/>
  <c r="M30" i="6"/>
  <c r="L30"/>
  <c r="K30"/>
  <c r="J30"/>
  <c r="I30"/>
  <c r="H30"/>
  <c r="G30"/>
  <c r="F30"/>
  <c r="E30"/>
  <c r="D29"/>
  <c r="P29" s="1"/>
  <c r="B29"/>
  <c r="N29" s="1"/>
  <c r="D28"/>
  <c r="P28" s="1"/>
  <c r="B28"/>
  <c r="N28" s="1"/>
  <c r="D27"/>
  <c r="P27" s="1"/>
  <c r="C27"/>
  <c r="O27" s="1"/>
  <c r="B27"/>
  <c r="N27" s="1"/>
  <c r="D26"/>
  <c r="P26" s="1"/>
  <c r="B26"/>
  <c r="N26" s="1"/>
  <c r="C25"/>
  <c r="B25"/>
  <c r="N25" s="1"/>
  <c r="D24"/>
  <c r="P24" s="1"/>
  <c r="B24"/>
  <c r="N24" s="1"/>
  <c r="D23"/>
  <c r="P23" s="1"/>
  <c r="B23"/>
  <c r="N23" s="1"/>
  <c r="B22"/>
  <c r="N22" s="1"/>
  <c r="B21"/>
  <c r="N21" s="1"/>
  <c r="P30" l="1"/>
  <c r="N30"/>
  <c r="C30"/>
  <c r="O25"/>
  <c r="O30" s="1"/>
  <c r="B30"/>
  <c r="D30"/>
  <c r="M13"/>
  <c r="L13"/>
  <c r="K13"/>
  <c r="J13"/>
  <c r="I13"/>
  <c r="H13"/>
  <c r="G13"/>
  <c r="F13"/>
  <c r="E13"/>
  <c r="D13"/>
  <c r="C13"/>
  <c r="B13"/>
  <c r="M12"/>
  <c r="L12"/>
  <c r="K12"/>
  <c r="J12"/>
  <c r="I12"/>
  <c r="H12"/>
  <c r="G12"/>
  <c r="F12"/>
  <c r="E12"/>
  <c r="D12"/>
  <c r="C12"/>
  <c r="B12"/>
  <c r="M11"/>
  <c r="L11"/>
  <c r="K11"/>
  <c r="J11"/>
  <c r="I11"/>
  <c r="H11"/>
  <c r="G11"/>
  <c r="F11"/>
  <c r="E11"/>
  <c r="D11"/>
  <c r="C11"/>
  <c r="B11"/>
  <c r="M10"/>
  <c r="L10"/>
  <c r="K10"/>
  <c r="J10"/>
  <c r="I10"/>
  <c r="H10"/>
  <c r="G10"/>
  <c r="F10"/>
  <c r="E10"/>
  <c r="D10"/>
  <c r="C10"/>
  <c r="B10"/>
  <c r="M9"/>
  <c r="L9"/>
  <c r="K9"/>
  <c r="J9"/>
  <c r="I9"/>
  <c r="H9"/>
  <c r="G9"/>
  <c r="F9"/>
  <c r="E9"/>
  <c r="D9"/>
  <c r="C9"/>
  <c r="B9"/>
  <c r="M8"/>
  <c r="L8"/>
  <c r="K8"/>
  <c r="J8"/>
  <c r="I8"/>
  <c r="H8"/>
  <c r="G8"/>
  <c r="F8"/>
  <c r="E8"/>
  <c r="D8"/>
  <c r="C8"/>
  <c r="B8"/>
  <c r="M7"/>
  <c r="L7"/>
  <c r="K7"/>
  <c r="J7"/>
  <c r="I7"/>
  <c r="H7"/>
  <c r="G7"/>
  <c r="F7"/>
  <c r="E7"/>
  <c r="D7"/>
  <c r="C7"/>
  <c r="B7"/>
  <c r="M6"/>
  <c r="L6"/>
  <c r="K6"/>
  <c r="J6"/>
  <c r="I6"/>
  <c r="H6"/>
  <c r="G6"/>
  <c r="F6"/>
  <c r="E6"/>
  <c r="D6"/>
  <c r="C6"/>
  <c r="B6"/>
  <c r="P6" l="1"/>
  <c r="P7"/>
  <c r="P10"/>
  <c r="P13"/>
  <c r="P8"/>
  <c r="P9"/>
  <c r="P11"/>
  <c r="P12"/>
  <c r="O6"/>
  <c r="N6" s="1"/>
  <c r="O7"/>
  <c r="N7" s="1"/>
  <c r="O8"/>
  <c r="N8" s="1"/>
  <c r="O9"/>
  <c r="N9" s="1"/>
  <c r="O10"/>
  <c r="N10" s="1"/>
  <c r="O11"/>
  <c r="N11" s="1"/>
  <c r="O12"/>
  <c r="N12" s="1"/>
  <c r="O13"/>
  <c r="N13" s="1"/>
  <c r="M5"/>
  <c r="M14" s="1"/>
  <c r="L5"/>
  <c r="L14" s="1"/>
  <c r="K5"/>
  <c r="K14" s="1"/>
  <c r="J5"/>
  <c r="J14" s="1"/>
  <c r="I5"/>
  <c r="I14" s="1"/>
  <c r="H5"/>
  <c r="H14" s="1"/>
  <c r="G5"/>
  <c r="G14" s="1"/>
  <c r="F5"/>
  <c r="F14" s="1"/>
  <c r="E5"/>
  <c r="E14" s="1"/>
  <c r="D5"/>
  <c r="D14" s="1"/>
  <c r="C5"/>
  <c r="C14" s="1"/>
  <c r="B5"/>
  <c r="B14" s="1"/>
  <c r="AK30" i="5"/>
  <c r="AJ30"/>
  <c r="AI30"/>
  <c r="AH30"/>
  <c r="AG30"/>
  <c r="AF30"/>
  <c r="AE30"/>
  <c r="AD30"/>
  <c r="AC30"/>
  <c r="AB30"/>
  <c r="AA30"/>
  <c r="Z30"/>
  <c r="Y30"/>
  <c r="X30"/>
  <c r="W30"/>
  <c r="V30"/>
  <c r="U30"/>
  <c r="T30"/>
  <c r="AN14"/>
  <c r="AM14"/>
  <c r="AL14"/>
  <c r="AK14"/>
  <c r="AJ14"/>
  <c r="AI14"/>
  <c r="AH14"/>
  <c r="AG14"/>
  <c r="AF14"/>
  <c r="AE14"/>
  <c r="AD14"/>
  <c r="AC14"/>
  <c r="AB14"/>
  <c r="AA14"/>
  <c r="Z14"/>
  <c r="Y14"/>
  <c r="X14"/>
  <c r="W14"/>
  <c r="V14"/>
  <c r="U14"/>
  <c r="T14"/>
  <c r="S14"/>
  <c r="R14"/>
  <c r="Q14"/>
  <c r="P14"/>
  <c r="O14"/>
  <c r="N14"/>
  <c r="M14"/>
  <c r="L14"/>
  <c r="K14"/>
  <c r="J14"/>
  <c r="I14"/>
  <c r="H14"/>
  <c r="G14"/>
  <c r="F14"/>
  <c r="E14"/>
  <c r="D14"/>
  <c r="C14"/>
  <c r="B14"/>
  <c r="AN13"/>
  <c r="AM13"/>
  <c r="AL13"/>
  <c r="AN12"/>
  <c r="AM12"/>
  <c r="AL12"/>
  <c r="AN11"/>
  <c r="AM11"/>
  <c r="AL11"/>
  <c r="AN10"/>
  <c r="AM10"/>
  <c r="AL10"/>
  <c r="AN9"/>
  <c r="AM9"/>
  <c r="AL9"/>
  <c r="AN8"/>
  <c r="AM8"/>
  <c r="AL8"/>
  <c r="AN7"/>
  <c r="AM7"/>
  <c r="AL7"/>
  <c r="AN6"/>
  <c r="AM6"/>
  <c r="AL6"/>
  <c r="AN5"/>
  <c r="AM5"/>
  <c r="AL5"/>
  <c r="D35" i="4"/>
  <c r="O5" i="6" l="1"/>
  <c r="P5"/>
  <c r="P14" s="1"/>
  <c r="C35" i="4"/>
  <c r="B35"/>
  <c r="N17"/>
  <c r="M17"/>
  <c r="L17"/>
  <c r="K17"/>
  <c r="J17"/>
  <c r="I17"/>
  <c r="H17"/>
  <c r="G17"/>
  <c r="F17"/>
  <c r="E17"/>
  <c r="D17"/>
  <c r="N5" i="6" l="1"/>
  <c r="N14" s="1"/>
  <c r="O14"/>
  <c r="C17" i="4"/>
  <c r="B17"/>
  <c r="N16"/>
  <c r="N15"/>
  <c r="N14"/>
  <c r="N13"/>
  <c r="N12"/>
  <c r="N11"/>
  <c r="N10"/>
  <c r="N9"/>
  <c r="N8"/>
  <c r="N7"/>
  <c r="N6"/>
  <c r="N5"/>
  <c r="N4"/>
  <c r="R62" i="25"/>
</calcChain>
</file>

<file path=xl/comments1.xml><?xml version="1.0" encoding="utf-8"?>
<comments xmlns="http://schemas.openxmlformats.org/spreadsheetml/2006/main">
  <authors>
    <author>frieda</author>
  </authors>
  <commentList>
    <comment ref="D44" authorId="0">
      <text>
        <r>
          <rPr>
            <b/>
            <sz val="9"/>
            <color indexed="81"/>
            <rFont val="Tahoma"/>
            <family val="2"/>
          </rPr>
          <t>frieda:</t>
        </r>
        <r>
          <rPr>
            <sz val="9"/>
            <color indexed="81"/>
            <rFont val="Tahoma"/>
            <family val="2"/>
          </rPr>
          <t xml:space="preserve">
Outstanding service debtors/ revenue from services = </t>
        </r>
      </text>
    </comment>
  </commentList>
</comments>
</file>

<file path=xl/comments2.xml><?xml version="1.0" encoding="utf-8"?>
<comments xmlns="http://schemas.openxmlformats.org/spreadsheetml/2006/main">
  <authors>
    <author>frieda</author>
  </authors>
  <commentList>
    <comment ref="D60" authorId="0">
      <text>
        <r>
          <rPr>
            <b/>
            <sz val="9"/>
            <color indexed="81"/>
            <rFont val="Tahoma"/>
            <family val="2"/>
          </rPr>
          <t>frieda:</t>
        </r>
        <r>
          <rPr>
            <sz val="9"/>
            <color indexed="81"/>
            <rFont val="Tahoma"/>
            <family val="2"/>
          </rPr>
          <t xml:space="preserve">
Outcome9 critical posts are: MM, CFO, Town Planner, Engineer (Technical services), Corporate Services &amp; Communications</t>
        </r>
      </text>
    </comment>
  </commentList>
</comments>
</file>

<file path=xl/comments3.xml><?xml version="1.0" encoding="utf-8"?>
<comments xmlns="http://schemas.openxmlformats.org/spreadsheetml/2006/main">
  <authors>
    <author>Frieda Human</author>
  </authors>
  <commentList>
    <comment ref="K2" authorId="0">
      <text>
        <r>
          <rPr>
            <b/>
            <sz val="9"/>
            <color indexed="81"/>
            <rFont val="Tahoma"/>
            <family val="2"/>
          </rPr>
          <t>Frieda Human:</t>
        </r>
        <r>
          <rPr>
            <sz val="9"/>
            <color indexed="81"/>
            <rFont val="Tahoma"/>
            <family val="2"/>
          </rPr>
          <t xml:space="preserve">
Actual activity undertaken in period</t>
        </r>
      </text>
    </comment>
    <comment ref="N2" authorId="0">
      <text>
        <r>
          <rPr>
            <b/>
            <sz val="9"/>
            <color indexed="81"/>
            <rFont val="Tahoma"/>
            <family val="2"/>
          </rPr>
          <t>Frieda Human:</t>
        </r>
        <r>
          <rPr>
            <sz val="9"/>
            <color indexed="81"/>
            <rFont val="Tahoma"/>
            <family val="2"/>
          </rPr>
          <t xml:space="preserve">
Why was target not achieved??</t>
        </r>
      </text>
    </comment>
  </commentList>
</comments>
</file>

<file path=xl/comments4.xml><?xml version="1.0" encoding="utf-8"?>
<comments xmlns="http://schemas.openxmlformats.org/spreadsheetml/2006/main">
  <authors>
    <author>Frieda Human</author>
  </authors>
  <commentList>
    <comment ref="D8" authorId="0">
      <text>
        <r>
          <rPr>
            <b/>
            <sz val="9"/>
            <color indexed="81"/>
            <rFont val="Tahoma"/>
            <family val="2"/>
          </rPr>
          <t>Frieda Human:</t>
        </r>
        <r>
          <rPr>
            <sz val="9"/>
            <color indexed="81"/>
            <rFont val="Tahoma"/>
            <family val="2"/>
          </rPr>
          <t xml:space="preserve">
Sam to provide expenditure projections for DOE projects</t>
        </r>
      </text>
    </comment>
  </commentList>
</comments>
</file>

<file path=xl/comments5.xml><?xml version="1.0" encoding="utf-8"?>
<comments xmlns="http://schemas.openxmlformats.org/spreadsheetml/2006/main">
  <authors>
    <author>Frieda Human</author>
  </authors>
  <commentList>
    <comment ref="C22" authorId="0">
      <text>
        <r>
          <rPr>
            <b/>
            <sz val="9"/>
            <color indexed="81"/>
            <rFont val="Tahoma"/>
            <family val="2"/>
          </rPr>
          <t>Frieda Human:</t>
        </r>
        <r>
          <rPr>
            <sz val="9"/>
            <color indexed="81"/>
            <rFont val="Tahoma"/>
            <family val="2"/>
          </rPr>
          <t xml:space="preserve">
Same programme, use old programmes as projects - Check with Mr. Mienie</t>
        </r>
      </text>
    </comment>
  </commentList>
</comments>
</file>

<file path=xl/sharedStrings.xml><?xml version="1.0" encoding="utf-8"?>
<sst xmlns="http://schemas.openxmlformats.org/spreadsheetml/2006/main" count="7672" uniqueCount="2470">
  <si>
    <t>Service Delivery and Budget Implementation Plan (SDBIP)</t>
  </si>
  <si>
    <t>GREATER TZANEEN MUNICIPALITY</t>
  </si>
  <si>
    <t>TABLE OF CONTENTS</t>
  </si>
  <si>
    <t>Monthly Revenue Projections by source</t>
  </si>
  <si>
    <t>Monthly Expenditure by vote</t>
  </si>
  <si>
    <t>Quarterly Summary of Projected Revenue and Expenditure by Vote</t>
  </si>
  <si>
    <t>Capital Funding by source &amp;  Expenditure by Vote</t>
  </si>
  <si>
    <t>Capital Works Plan</t>
  </si>
  <si>
    <t xml:space="preserve">Page </t>
  </si>
  <si>
    <t>Introduction &amp; Approval</t>
  </si>
  <si>
    <t>Service Delivery Targets (KPIs &amp; Projects) - Office of the Municipal Manager</t>
  </si>
  <si>
    <t>Service Delivery Targets (KPIs &amp; Projects) - Chief Financial Officer</t>
  </si>
  <si>
    <t>Service Delivery Targets (KPIs &amp; Projects) - Corporate Services</t>
  </si>
  <si>
    <t>Service Delivery Targets (KPIs &amp; Projects) - Community Services</t>
  </si>
  <si>
    <t>Service Delivery Targets (KPIs &amp; Projects) - Electrical Engineering</t>
  </si>
  <si>
    <t>Service Delivery Targets (KPIs &amp; Projects) - Engineering Services</t>
  </si>
  <si>
    <t>Service Delivery Targets (KPIs &amp; Projects) - Planning and Economic Development</t>
  </si>
  <si>
    <t>INTRODUCTION &amp; APPROVAL</t>
  </si>
  <si>
    <t>Source</t>
  </si>
  <si>
    <t>TOTAL</t>
  </si>
  <si>
    <t>Projected</t>
  </si>
  <si>
    <t>Property rates</t>
  </si>
  <si>
    <t>Penalties imposed and collection charges on rates</t>
  </si>
  <si>
    <t>Service charges</t>
  </si>
  <si>
    <t>Rent of facilities and equipment</t>
  </si>
  <si>
    <t>Interest earned - external investments</t>
  </si>
  <si>
    <t>Interest earned - outstanding debtors</t>
  </si>
  <si>
    <t>Fines</t>
  </si>
  <si>
    <t>Licenses and Permits</t>
  </si>
  <si>
    <t>Income from Agency services</t>
  </si>
  <si>
    <t>Operating grants and subsidies</t>
  </si>
  <si>
    <t>Other Revenue</t>
  </si>
  <si>
    <t>Gain on disposal of property, plant and equipment</t>
  </si>
  <si>
    <t>Income foregone</t>
  </si>
  <si>
    <t>Total Revenue</t>
  </si>
  <si>
    <t>Opex</t>
  </si>
  <si>
    <t>Capex</t>
  </si>
  <si>
    <t>Rev</t>
  </si>
  <si>
    <t>Vote</t>
  </si>
  <si>
    <t xml:space="preserve">R '000 </t>
  </si>
  <si>
    <t>Municipal Manager</t>
  </si>
  <si>
    <t>Executive and Council</t>
  </si>
  <si>
    <t>Financial Services</t>
  </si>
  <si>
    <t>Corporate Services</t>
  </si>
  <si>
    <t>Planning and Economic Development</t>
  </si>
  <si>
    <t>Community Services</t>
  </si>
  <si>
    <t>Engineering Services</t>
  </si>
  <si>
    <t>Transport, Safety, Security and Liaison</t>
  </si>
  <si>
    <t>Electrical Engineering</t>
  </si>
  <si>
    <t xml:space="preserve">Total By Vote </t>
  </si>
  <si>
    <t xml:space="preserve">Total </t>
  </si>
  <si>
    <t>Transport</t>
  </si>
  <si>
    <t>Funding Source</t>
  </si>
  <si>
    <t>R '000</t>
  </si>
  <si>
    <t>%</t>
  </si>
  <si>
    <t>MIG</t>
  </si>
  <si>
    <t>Own  Source</t>
  </si>
  <si>
    <t xml:space="preserve">Grant </t>
  </si>
  <si>
    <t>Loan</t>
  </si>
  <si>
    <t>Total</t>
  </si>
  <si>
    <t>Chief Financial Officer</t>
  </si>
  <si>
    <t>INSERT PIE CHART HERE</t>
  </si>
  <si>
    <t>Strategic Objective</t>
  </si>
  <si>
    <t>Programme</t>
  </si>
  <si>
    <t>Strategic KPI</t>
  </si>
  <si>
    <t>Departmental KPI</t>
  </si>
  <si>
    <t xml:space="preserve">Key Performance Indicators (KPIs)  - Office of the Municipal Manager </t>
  </si>
  <si>
    <t>Project</t>
  </si>
  <si>
    <t>Quarterly targets per Project - Office of the Municipal Manager</t>
  </si>
  <si>
    <t>WARD</t>
  </si>
  <si>
    <t>START DATE</t>
  </si>
  <si>
    <t>END DATE</t>
  </si>
  <si>
    <t>Projected Expenditure</t>
  </si>
  <si>
    <t>Source of Funding</t>
  </si>
  <si>
    <t>CAPTIAL ITEM</t>
  </si>
  <si>
    <t>CAPITAL BUDGET 2013/2014</t>
  </si>
  <si>
    <t>OWN SOURCE &amp; LOANS</t>
  </si>
  <si>
    <t>2012/2013</t>
  </si>
  <si>
    <t>Jul '12</t>
  </si>
  <si>
    <t>Aug '12</t>
  </si>
  <si>
    <t>Sep '12</t>
  </si>
  <si>
    <t>Oct '12</t>
  </si>
  <si>
    <t>Nov '12</t>
  </si>
  <si>
    <t>Dec '12</t>
  </si>
  <si>
    <t>Jan '13</t>
  </si>
  <si>
    <t>Feb '13</t>
  </si>
  <si>
    <t>Mar '13</t>
  </si>
  <si>
    <t>Apr '13</t>
  </si>
  <si>
    <t>May '13</t>
  </si>
  <si>
    <t>Jun '13</t>
  </si>
  <si>
    <t>Quarter ending 30 September 2012</t>
  </si>
  <si>
    <t>Quarter ending 31 December 2012</t>
  </si>
  <si>
    <t>Quarter ending 31 March 2013</t>
  </si>
  <si>
    <t>Quarter ending 30 June 2013</t>
  </si>
  <si>
    <t>Target Sept '12</t>
  </si>
  <si>
    <t>Target Dec '12</t>
  </si>
  <si>
    <t>Target Mar '13</t>
  </si>
  <si>
    <t>Target Jun '13</t>
  </si>
  <si>
    <t>Means of verification</t>
  </si>
  <si>
    <t>Baseline (end June 2012)</t>
  </si>
  <si>
    <t>Opex 2012/2013</t>
  </si>
  <si>
    <t>Capex 2012/2013</t>
  </si>
  <si>
    <t>Qtr Ending  Sept '12</t>
  </si>
  <si>
    <t>Qtr Ending  - Dec '12</t>
  </si>
  <si>
    <t>Qtr Ending  - Mar '13</t>
  </si>
  <si>
    <t>Qtr Ending  - Jun '13</t>
  </si>
  <si>
    <t>CAPITAL WORKS PLAN 2012/13 - 2015/16</t>
  </si>
  <si>
    <t>TOTAL EXPENDITURE 2012/2013</t>
  </si>
  <si>
    <t>CAPITAL BUDGET 2014/2015</t>
  </si>
  <si>
    <t>Monthly Revenue projections by source for 2012/13</t>
  </si>
  <si>
    <t>Monthly Projected Ependiture by Vote 2012/13</t>
  </si>
  <si>
    <t xml:space="preserve">Monthly Actual Ependiture by Vote 2012/13  </t>
  </si>
  <si>
    <t>Quarterly Summary of Projected Revenue and Expenditure by Vote (2012/13)</t>
  </si>
  <si>
    <t>Quarterly Summary of Actual Revenue and Expenditure by Vote (2012/13)</t>
  </si>
  <si>
    <t>2012/13 Capital Funding by source</t>
  </si>
  <si>
    <t>2012/13 Capital Allocation by vote</t>
  </si>
  <si>
    <t>BSD</t>
  </si>
  <si>
    <t>Develop and build skilled and knowledgeable workforce</t>
  </si>
  <si>
    <t>Capacity building and Training</t>
  </si>
  <si>
    <t>% compliance to Workplace Skills plan</t>
  </si>
  <si>
    <t xml:space="preserve">Workplace Skills Plan
Training plan </t>
  </si>
  <si>
    <t>Improve access to sustainable and affordable services</t>
  </si>
  <si>
    <t>Electricity Infrastructure</t>
  </si>
  <si>
    <t>% increase in households with access to electricity</t>
  </si>
  <si>
    <t>new indicator</t>
  </si>
  <si>
    <t>Not applicable this quarter</t>
  </si>
  <si>
    <t>Electrification reports</t>
  </si>
  <si>
    <t>R-value sourced to implement electricity recovery plan</t>
  </si>
  <si>
    <t>Monthly reports</t>
  </si>
  <si>
    <t>Free Basic Services</t>
  </si>
  <si>
    <t>% increase in households with access to free basic services</t>
  </si>
  <si>
    <t>Revenue reports</t>
  </si>
  <si>
    <t>Reporting only - no target</t>
  </si>
  <si>
    <t xml:space="preserve">Records of correspondence </t>
  </si>
  <si>
    <t>Roads and Storm water Infrastructure Development</t>
  </si>
  <si>
    <t>% reduction in road backlog</t>
  </si>
  <si>
    <t>Waste Management</t>
  </si>
  <si>
    <t>Water and sanitation services</t>
  </si>
  <si>
    <t>Number of water systems with Blue Drop Certification</t>
  </si>
  <si>
    <t>Optimise infrastructure investment and services</t>
  </si>
  <si>
    <t>Maintenance of municipal assets</t>
  </si>
  <si>
    <t>% capital budget spent on upgrading municipal assets</t>
  </si>
  <si>
    <t>% operational budget spent on repairs and maintenance</t>
  </si>
  <si>
    <t>Maintenance Expenditure Statement</t>
  </si>
  <si>
    <t>Promote environmentally sound practices and social development</t>
  </si>
  <si>
    <t>Disaster management</t>
  </si>
  <si>
    <t>Annual Disaster Management report submitted to Council and MDM within legislated timeframes</t>
  </si>
  <si>
    <t>January'12</t>
  </si>
  <si>
    <t>31 July '12</t>
  </si>
  <si>
    <t>Disaster Annual Report proof of submission to Council &amp; MDM</t>
  </si>
  <si>
    <t>Relief reports</t>
  </si>
  <si>
    <t>Environmental Health management</t>
  </si>
  <si>
    <t>% compliance to the environmental legislation checklist</t>
  </si>
  <si>
    <t>Environmental Checklist</t>
  </si>
  <si>
    <t>Library Services</t>
  </si>
  <si>
    <t># of new libraries developed</t>
  </si>
  <si>
    <t>Shilovane &amp; Molati building site reports
Correspondence with DSAC</t>
  </si>
  <si>
    <t>GG</t>
  </si>
  <si>
    <t>Develop effective and sustainable stakeholder relations</t>
  </si>
  <si>
    <t>Customer Care</t>
  </si>
  <si>
    <t>% Community satisfaction rating</t>
  </si>
  <si>
    <t>External Client Satisfaction Survey report</t>
  </si>
  <si>
    <t>Inter-governmental relations</t>
  </si>
  <si>
    <t>% of MM forum and technical working group meeting resolutions implemented</t>
  </si>
  <si>
    <t>Resolutions register</t>
  </si>
  <si>
    <t># of quarterly reports from MDM council representatives</t>
  </si>
  <si>
    <t>MDM Council reps reports</t>
  </si>
  <si>
    <t>% of premier IGR resolutions implemented</t>
  </si>
  <si>
    <t>IGR resolution register and Quarterly Council reports
Minutes of MM s forum</t>
  </si>
  <si>
    <t>Minutes of meetings  - Resolutions Register</t>
  </si>
  <si>
    <t># of meetings with individual sector Departmens and State owned Enterprises</t>
  </si>
  <si>
    <t>Minutes and attendance registers</t>
  </si>
  <si>
    <t># of District MM Forum attended</t>
  </si>
  <si>
    <t>Actual Awaited</t>
  </si>
  <si>
    <t>Minutes of meetings, attendance register &amp; resolution register</t>
  </si>
  <si>
    <t>Effective and Efficient administration</t>
  </si>
  <si>
    <t>Council Support</t>
  </si>
  <si>
    <t>% of GTM Council resolutions implemented</t>
  </si>
  <si>
    <t>Council annual program
Resolution register</t>
  </si>
  <si>
    <t>Fraud and Anti- corruption</t>
  </si>
  <si>
    <t># of cases of fraud and corruption reported</t>
  </si>
  <si>
    <t>Fraud and Corruption reports</t>
  </si>
  <si>
    <t>% cases of fraud and corruption successfully dealt with</t>
  </si>
  <si>
    <t>Management and Administration</t>
  </si>
  <si>
    <t># Management meetings</t>
  </si>
  <si>
    <t>Minutes of management meetings &amp; Attendance Registers</t>
  </si>
  <si>
    <t>Performance monitoring and reporting</t>
  </si>
  <si>
    <t># of audited Quarterly performance reports submitted to Council on time</t>
  </si>
  <si>
    <t>Exco Agendas containing Quarterly Performance Reports</t>
  </si>
  <si>
    <t># of MM Departmental monthly reports submitted on time</t>
  </si>
  <si>
    <t>Monthly, quarterly, half yearly and annual reports</t>
  </si>
  <si>
    <t>% capital projects within budget</t>
  </si>
  <si>
    <t>% of capital projects within time</t>
  </si>
  <si>
    <t>% of capital projects within specifications</t>
  </si>
  <si>
    <t>Regulatory Framework</t>
  </si>
  <si>
    <t># of By-laws gazetted</t>
  </si>
  <si>
    <t>By-Law Register Report on contravention legal action</t>
  </si>
  <si>
    <t># of policies approved</t>
  </si>
  <si>
    <t>Risk management</t>
  </si>
  <si>
    <t>% of identified risks addressed</t>
  </si>
  <si>
    <t>Risk register</t>
  </si>
  <si>
    <t># of risks identified</t>
  </si>
  <si>
    <t>Sound Governance</t>
  </si>
  <si>
    <t>% of NDPG reports submitted in time</t>
  </si>
  <si>
    <t>NDPG reports submissions</t>
  </si>
  <si>
    <t>% of reported cases of corruption prosecuted</t>
  </si>
  <si>
    <t>Anti-corruption and theft policy approved</t>
  </si>
  <si>
    <t># of quarterly internal audit reports submitted to audit committee</t>
  </si>
  <si>
    <t>Audit Risk Report
Quarterly Audit reports</t>
  </si>
  <si>
    <t># of Audit committee packs subimtted 7 days before meeting</t>
  </si>
  <si>
    <t>Acknowledgement of receipt &amp; schedule of meetings</t>
  </si>
  <si>
    <t>% reduction in audit queries from AG</t>
  </si>
  <si>
    <t>Audit Report</t>
  </si>
  <si>
    <t xml:space="preserve">% of Internal Audit  queries responded to within 10 days </t>
  </si>
  <si>
    <t>Register of Internal Audit queries &amp; corresponding reports</t>
  </si>
  <si>
    <t># of Outcome 9 reports submitted on time</t>
  </si>
  <si>
    <t>Quarterly MTAS reports, Acknowledgement of receipt</t>
  </si>
  <si>
    <t>Audit opinion</t>
  </si>
  <si>
    <t>Qualified</t>
  </si>
  <si>
    <t>Unqualified audit opinion</t>
  </si>
  <si>
    <t>GG / MFVM</t>
  </si>
  <si>
    <t xml:space="preserve">Increase financial viability </t>
  </si>
  <si>
    <t>Budget management</t>
  </si>
  <si>
    <t>% of capital spent on projects as prioritised in IDP for specific year</t>
  </si>
  <si>
    <t>Expenditure report</t>
  </si>
  <si>
    <t>% of municipal budget spent</t>
  </si>
  <si>
    <t>Monthly financial budget reports</t>
  </si>
  <si>
    <t>% of departmental budget spent</t>
  </si>
  <si>
    <t>% increase in cost coverage</t>
  </si>
  <si>
    <t>Financial reports
Financial viability calculations</t>
  </si>
  <si>
    <t>Expenditure Management</t>
  </si>
  <si>
    <t>% capital spent on upgrading municipal assets</t>
  </si>
  <si>
    <t>Budget report</t>
  </si>
  <si>
    <t>Financial reporting</t>
  </si>
  <si>
    <t>% of AG queries responded to within 2 working days</t>
  </si>
  <si>
    <t>Register of AG queries and response dates</t>
  </si>
  <si>
    <t>Municipal Assets</t>
  </si>
  <si>
    <t>Asset verification checklist</t>
  </si>
  <si>
    <t>Revenue Management</t>
  </si>
  <si>
    <t>% decrease in outstanding rates and service debtors</t>
  </si>
  <si>
    <t>Financial reports</t>
  </si>
  <si>
    <t>% increase in R-value revenue collection</t>
  </si>
  <si>
    <t>Report on revenue generated</t>
  </si>
  <si>
    <t>Supply chain management</t>
  </si>
  <si>
    <t>% compliance to supply chain management processes</t>
  </si>
  <si>
    <t># of Tenders awarded that deviated from the adjudication committee recommendations</t>
  </si>
  <si>
    <t>Monthly SCM report</t>
  </si>
  <si>
    <t>% of Bids awarded within 2 weeks after adjudication committee resolution</t>
  </si>
  <si>
    <t>Submission register
Monthly reports</t>
  </si>
  <si>
    <t>GG / MTOD</t>
  </si>
  <si>
    <t># performance reports submitted within legislated timeframes</t>
  </si>
  <si>
    <t>Performance Reports submission register (Otutcome 9 &amp; SDBIP)</t>
  </si>
  <si>
    <t>Timeous submission of annual report</t>
  </si>
  <si>
    <t>n/a</t>
  </si>
  <si>
    <t>31 Jan '12</t>
  </si>
  <si>
    <t>Acknowledgement of Receipt, DLGH, AG &amp; PT</t>
  </si>
  <si>
    <t># of Section 71 (MFMA) reports submitted within legislated timeframes</t>
  </si>
  <si>
    <t>MFMA Report submission register</t>
  </si>
  <si>
    <t>GG/ MTOD</t>
  </si>
  <si>
    <t>Attract and retain the best human capital to become employer of choice</t>
  </si>
  <si>
    <t>Human Resource Management</t>
  </si>
  <si>
    <t>% Staff turnover</t>
  </si>
  <si>
    <t>HR reports</t>
  </si>
  <si>
    <t>LED</t>
  </si>
  <si>
    <t>Create a stable economic environment by attracting suitable investors</t>
  </si>
  <si>
    <t>Economic Growth and Investment</t>
  </si>
  <si>
    <t># of committed investors attracted through GTEDA</t>
  </si>
  <si>
    <t>Investment reports (LADC, MDDA, Premiers Office &amp; SEDA)</t>
  </si>
  <si>
    <t xml:space="preserve">Create Community beneficiation and empowerment opportunities </t>
  </si>
  <si>
    <t>Enterprise Development (SMME support)</t>
  </si>
  <si>
    <t>R-value sourced for LED initiatives</t>
  </si>
  <si>
    <t>1M</t>
  </si>
  <si>
    <t>2.5M</t>
  </si>
  <si>
    <t>Signed MOU</t>
  </si>
  <si>
    <t xml:space="preserve"># of jobs created through municipal LED initiatives </t>
  </si>
  <si>
    <t>LED monthly job creation report
Capital projects job creation reports</t>
  </si>
  <si>
    <t>Poverty Reduction and empowerment</t>
  </si>
  <si>
    <t>% reduction in unemployment</t>
  </si>
  <si>
    <t>Unemployment Results from Stats SA or other accepted source</t>
  </si>
  <si>
    <t>Integrated developmental planning</t>
  </si>
  <si>
    <t>2030 Vision Strategy</t>
  </si>
  <si>
    <t>2030 Vision Strategy Developed and approved within required timeframe</t>
  </si>
  <si>
    <t>Council Minutes</t>
  </si>
  <si>
    <t>Integrated development planning</t>
  </si>
  <si>
    <t>IDP credibility rating</t>
  </si>
  <si>
    <t>High</t>
  </si>
  <si>
    <t>DLGH report</t>
  </si>
  <si>
    <t>Timeous submission of draft IDP to COGHSTA</t>
  </si>
  <si>
    <t>31 March '12</t>
  </si>
  <si>
    <t>Acknowledgement of receipt</t>
  </si>
  <si>
    <t xml:space="preserve">Timeous adoption of IDP </t>
  </si>
  <si>
    <t xml:space="preserve">Timeous adoption of SDBIP </t>
  </si>
  <si>
    <t>SDBIP signed by Mayor</t>
  </si>
  <si>
    <t xml:space="preserve">Integrated Development Planning </t>
  </si>
  <si>
    <t># of IDP Technical Committee meetings</t>
  </si>
  <si>
    <t>Minutes &amp; attendance registers of Steering Committee meetings</t>
  </si>
  <si>
    <t># of IDP steering Committee meetings</t>
  </si>
  <si>
    <t># of IDP Rep forum meetings</t>
  </si>
  <si>
    <t>Minutes &amp; Attendance registers of Rep forum meetings</t>
  </si>
  <si>
    <t xml:space="preserve">Integrated Spatial Development </t>
  </si>
  <si>
    <t># Capital projects implemented in SDF nodes</t>
  </si>
  <si>
    <t>new indicator (IDP)</t>
  </si>
  <si>
    <t>Revised SDF vs
Capital Expenditure</t>
  </si>
  <si>
    <t>IDP list of capital projects &amp; Budget report</t>
  </si>
  <si>
    <t>LED/ MTOD</t>
  </si>
  <si>
    <t>Develop a high performance culture for a changed, diverse, efficient and effective local government</t>
  </si>
  <si>
    <t>Employee Performance Management</t>
  </si>
  <si>
    <t># of formal performance reviews</t>
  </si>
  <si>
    <t>Mid-year and Annual Assessment reports</t>
  </si>
  <si>
    <t>% of critical posts with signed performance agreements</t>
  </si>
  <si>
    <t>Signed Performance Agreements</t>
  </si>
  <si>
    <t>% Section 57 Managers with signed Performance Agreements/ Plans by 30 Jun</t>
  </si>
  <si>
    <t>Performance Agreements for Sect 57 Managers</t>
  </si>
  <si>
    <t>% of MM Manager's  with signed performance plans by 31 July</t>
  </si>
  <si>
    <t>Signed Performance Plans Managers</t>
  </si>
  <si>
    <t>KPA/ Theme</t>
  </si>
  <si>
    <t>Infrastructure Planning</t>
  </si>
  <si>
    <t>Infrastructure Development Plans</t>
  </si>
  <si>
    <t>30/06/2013</t>
  </si>
  <si>
    <t>Monitor the drafting of the Infrastructure Development plans (Water, Sewer, Roads, Parks &amp; Cemetery master plans)</t>
  </si>
  <si>
    <t>Correspondence with Directors
Progress Reports</t>
  </si>
  <si>
    <t>Municipal assets</t>
  </si>
  <si>
    <t>Furniture - MM</t>
  </si>
  <si>
    <t>Procure furniture for the Office of the Municipal Manager</t>
  </si>
  <si>
    <t>Invoice &amp; Proof of payment</t>
  </si>
  <si>
    <t xml:space="preserve">Water and Sewer maintenance and upgrade </t>
  </si>
  <si>
    <t>Water Service Authority</t>
  </si>
  <si>
    <t>Correspondence</t>
  </si>
  <si>
    <t>Disaster response and recovery</t>
  </si>
  <si>
    <t>Develop a response and recovey plan for GTM based on the district plan</t>
  </si>
  <si>
    <t>Submit GTM response and recovery plan to Council for approval</t>
  </si>
  <si>
    <t>Train departments on the implemention of the Response and recovery plan</t>
  </si>
  <si>
    <t>GTM Response &amp; Recovery plan
Council minutes
Training attendance register</t>
  </si>
  <si>
    <t>Disaster Risk Reduction</t>
  </si>
  <si>
    <t>Update the Disaster &amp; Emergency Plan and submit to Management for approval.  Arrange Disaster risk awareness campaign to cover all wards</t>
  </si>
  <si>
    <t>Arrange Disaster risk awareness campaign to cover all wards</t>
  </si>
  <si>
    <t xml:space="preserve"> Arrange Disaster risk awareness campaign to cover all wards</t>
  </si>
  <si>
    <t>Managenent Minutes Disaster &amp; Emergency Plan approval
-Awareness campaign report</t>
  </si>
  <si>
    <t>Institutional Capacity for Disaster management</t>
  </si>
  <si>
    <t xml:space="preserve">Build capacity of Disaster Management unit and ensure attendance of Advisory Forum &amp;Technical Committees.  </t>
  </si>
  <si>
    <t xml:space="preserve">Council Minutes for 2011/12 Disaster management report
</t>
  </si>
  <si>
    <t>Fraud &amp; Anti-corruption</t>
  </si>
  <si>
    <t>Anti-corruption strategy implemented</t>
  </si>
  <si>
    <t>Submit draft strategy to Council for adoption</t>
  </si>
  <si>
    <t>Develop terms of reference for establishment of Council Anti-corruption committee</t>
  </si>
  <si>
    <t>Anti-Corruption Strategy Approved Anti-Corruption committee established</t>
  </si>
  <si>
    <t>Anti-corruption strategy
Minutes of Anti-corruption committee meetings</t>
  </si>
  <si>
    <t xml:space="preserve">Corruption and Maladministration </t>
  </si>
  <si>
    <t>Ensure that an Anti-corruption committee is established</t>
  </si>
  <si>
    <t xml:space="preserve">Monitor administration to curb corruption and maladministration. </t>
  </si>
  <si>
    <t>Correspondence
Response to Internal Audit Reports
Council Resolution</t>
  </si>
  <si>
    <t>Information management</t>
  </si>
  <si>
    <t>Integrated Management Information System (IMIS/GIS)</t>
  </si>
  <si>
    <t>Consult all Departments to determine the requirements for an Integrated Management Information System (ISMIS)</t>
  </si>
  <si>
    <t>Draft a Terms of Reference for the appointment of a service provider</t>
  </si>
  <si>
    <t xml:space="preserve">Appoint service Provider for the development of a IMIS </t>
  </si>
  <si>
    <t>Monitor the development of a IMIS</t>
  </si>
  <si>
    <t>Correspondence with Departments
TOR
SLA for IMIS</t>
  </si>
  <si>
    <t>GG/MTOD</t>
  </si>
  <si>
    <t>Performance Monitoring and Reporting</t>
  </si>
  <si>
    <t>Performance Auditing</t>
  </si>
  <si>
    <t>Conduct audit on the Annual Report and submit report to the MM and Audit Committee.  Audit 1st Quarter SDBIP report and submit report to MM within 7 days of receipt.</t>
  </si>
  <si>
    <t>Audit the 2nd Qtr SDBIP report and submit report to the MM and Audit Committee within 7 days of receipt.</t>
  </si>
  <si>
    <t>Audit the 3rd Qtr SDBIP report and submit report to the MM and Audit Committee within 7 days of receipt.</t>
  </si>
  <si>
    <t>SDBIP Audit Reports 
-Annual Performance Report audit report
-Annual Report Audit report</t>
  </si>
  <si>
    <t xml:space="preserve">Performance Management Software </t>
  </si>
  <si>
    <t>Finalise TOR and submit specifications to SCM for advertisement of electronic PM System.</t>
  </si>
  <si>
    <t>Appointment of service provider. Develop implementation programme.</t>
  </si>
  <si>
    <t>Ensure roll-out of electronic PM and capacity building of PM officials in HR and MM office to manage system</t>
  </si>
  <si>
    <t>Proof of Purchase</t>
  </si>
  <si>
    <t>Performance Reporting</t>
  </si>
  <si>
    <t>Finalise Annual Performance Report by 30 August.  Submit 4th Qtr MTAS report to DLGH within 5 weeks of close of quarter</t>
  </si>
  <si>
    <t>Submit 1st Quarter MTAS &amp; SDBIP reports to DLGH within 5 weeks of close of quarter</t>
  </si>
  <si>
    <t>Submit 2nd Quarter MTAS &amp; SDBIP reports to DLGH within 5 weeks of close of quarter</t>
  </si>
  <si>
    <t>Submit 3rd Quarter MTAS &amp; SDBIP reports to DLGH within 5 weeks of close of quarter</t>
  </si>
  <si>
    <t>Proof of submission of MTAS (4) and SDBIP (4)</t>
  </si>
  <si>
    <t>Risk assessment and monitoring</t>
  </si>
  <si>
    <t>Update risk assessment and prevention mechanisms on a quarterly basis.  Monitor risks in all Departments and report to Risk Management Committeee</t>
  </si>
  <si>
    <t>Update risk assessment and prevention mechanisms on a quarterly basis.  Finalise Combined assurance plan and submit to Council on an annual basis.  Monitor risks in all Departments and report to Risk Management Committeee</t>
  </si>
  <si>
    <t>Quarterly Risk Assessment Report
Combined Assurance Plan
Reports</t>
  </si>
  <si>
    <t>Risk management awareness</t>
  </si>
  <si>
    <t>Sensitise management timeously of the need to perform risk assessments</t>
  </si>
  <si>
    <t>Conduct training sessions with senior and middle management to familiarise them with risk management principles and practices</t>
  </si>
  <si>
    <t>Risk management implementation plan</t>
  </si>
  <si>
    <t>Draft Risk Management implementation plan in line with the national framework and submit to council for approval by 30 July.</t>
  </si>
  <si>
    <t>Ensure that Risk Management processes and reporting lines are established</t>
  </si>
  <si>
    <t>Establish Risk Management Committee</t>
  </si>
  <si>
    <t>Risk regulatory framework</t>
  </si>
  <si>
    <t>Submit customised Risk Management Policy to Council for approval</t>
  </si>
  <si>
    <t>Submit customised Risk Management Strategy to Council for approval</t>
  </si>
  <si>
    <t>Council minutes for Risk Policy &amp; 
Risk Management Strategy</t>
  </si>
  <si>
    <t>GG/MFVM</t>
  </si>
  <si>
    <t>Audit Committee Support</t>
  </si>
  <si>
    <t xml:space="preserve">Provide administrative support to the Audit Committee by ensuring that the Agenda is Prepared, required documentation is submitted in time and minutes are prepared.  Submit quarterly Internal Audit reports </t>
  </si>
  <si>
    <t>AC Agendas
Minutes of meetings
Quarterly reports</t>
  </si>
  <si>
    <t>Council Resolution Implementation</t>
  </si>
  <si>
    <t>Monitor the implementation of Council resolutions. Keep register of progress</t>
  </si>
  <si>
    <t>Resolution Register Implementation</t>
  </si>
  <si>
    <t>Integrated Developmental Planning</t>
  </si>
  <si>
    <t>IDP stakeholder register</t>
  </si>
  <si>
    <t>Advertise for local stakeholders to register with GTM on the IDP stakeholder register.  Updated register ready by 30 August '11</t>
  </si>
  <si>
    <t>Monitor the attendance of IDP Representative Forum meetings by registered stakeholders and devise initiatives to encourage attendance</t>
  </si>
  <si>
    <t>as per the approved programme</t>
  </si>
  <si>
    <t>Advertisement
Stakeholder Register
Attendance Log</t>
  </si>
  <si>
    <t>Develop high performance culture for a changed, diverse, efficient and effective local government</t>
  </si>
  <si>
    <t>Cascade Performance Management System</t>
  </si>
  <si>
    <t xml:space="preserve">Commence with cascading process by putting procedures and templates in place and by arranging workshops with union representatives and employees on targeted levels to train them on PMS. </t>
  </si>
  <si>
    <t>Development of performance plans for targeted levels of employees</t>
  </si>
  <si>
    <t>Correspondence
Workshop attendance registers
Procedure Mannual</t>
  </si>
  <si>
    <t xml:space="preserve">Employee Performance Evaluation </t>
  </si>
  <si>
    <t>Conduct audit on 2011/12 Annual Individual Performance Report and submit report to MM &amp; audit committee within 2 weeks</t>
  </si>
  <si>
    <t>Conduct audit on 2012/13 Mid-year individual performance report and submit report to MM &amp; audit committee within 2 weeks</t>
  </si>
  <si>
    <t>Audit report on Annual Individual Performance Report
-Audit report on Mid-year individual performance report</t>
  </si>
  <si>
    <t>Instilling Values and Culture of Discipline (10 Point plan)</t>
  </si>
  <si>
    <t>Revise the existing 10 point plan to ensure that measurable targets are set.  Monitor implementation</t>
  </si>
  <si>
    <t>Revised 10 Point plan
Progress reports</t>
  </si>
  <si>
    <t>Performance Management implementation guidelines (institutional)</t>
  </si>
  <si>
    <t>Draft implementation guidelines for institutional performance management in line with reporting requirements</t>
  </si>
  <si>
    <t>Submit Implementation Guidelines to Council for approval.</t>
  </si>
  <si>
    <t>Arrange a workshop with Management to familiarise all with implementation guidelines</t>
  </si>
  <si>
    <t>Implement guidelines.</t>
  </si>
  <si>
    <t>PMS Implementation guidelines
Workshop attendance register</t>
  </si>
  <si>
    <t xml:space="preserve">Employee Performance Management </t>
  </si>
  <si>
    <t>Performance monitoring &amp; evaluation</t>
  </si>
  <si>
    <t>Ensure that annual assessment of all relevant employees in the Office of the MM is conducted. Ensure that the Annual Performance Evaluations for 2011/12 is concluded by 30 July.</t>
  </si>
  <si>
    <t>Conduct an informal evaluation of 1st Quarter Performance of relevant employees in the Office of the MM and draft a report by 21 October</t>
  </si>
  <si>
    <t>Ensure that a mid-year assessment of employee performance is conducted and a report drafted by 30 January  '13</t>
  </si>
  <si>
    <t xml:space="preserve">Ensure that an informal evaluation of 3rd Quarter Performance of relevant employees in the Office of the MM is conducted and a report drafted by 20 April </t>
  </si>
  <si>
    <t>1st &amp; 3rd Qtr Informal Departmental Individual Performance Report
2011/12 Individual Performance report
2012/13 Mid-year individual performance report</t>
  </si>
  <si>
    <t>SR/LED</t>
  </si>
  <si>
    <t>2030 Growth and development strategy</t>
  </si>
  <si>
    <t>1st Draft Strategy ready for discussion</t>
  </si>
  <si>
    <t>2030 Growth and development strategy framework and guidelines</t>
  </si>
  <si>
    <t>Integrated Development Planning</t>
  </si>
  <si>
    <t>IDP implementation monitoring</t>
  </si>
  <si>
    <t>Monitor the implementation of the IDP by ensuring that Thrust meetings are held and that reports are discussed at Management. Attend meetings on request</t>
  </si>
  <si>
    <t>Thrust meeting reports</t>
  </si>
  <si>
    <t>IDP review</t>
  </si>
  <si>
    <t>Draft Process plan and submit to Council by 30 July. Circulate community needs to departments and facilitate analysis phase review through the Representative Forum.</t>
  </si>
  <si>
    <t>Conduct Strategic planning session and prioritise projects for next financial year. Submit project requests to Sector Departments.</t>
  </si>
  <si>
    <t>Draft IDP to Council by 30 March.  Submit draft IDP to COGHSTA within legislated timeframes</t>
  </si>
  <si>
    <t>Advertise IDP for public input, consolidate inputs and present to Council by 30 May. Submit final IDP to COGHSTA within legislated timeframes</t>
  </si>
  <si>
    <t>Council Minutes on Process Plan
Progress report per phase
Correspondence with Departments
Council Minutes for IDP adoption</t>
  </si>
  <si>
    <t>IDP, Budget &amp; PMS alignment</t>
  </si>
  <si>
    <t>Manage the drafting of the IDP and Budget.  Ensure that the SDBIP is aligned to the IDP &amp; Budget</t>
  </si>
  <si>
    <t>Correspondence
Audit report</t>
  </si>
  <si>
    <t>Planned end date</t>
  </si>
  <si>
    <t>Key Performance Indicators (KPIs)  - Office of the Chief Financial Officer</t>
  </si>
  <si>
    <t>Quarterly targets per Project - Office of the Chief Financial Officer</t>
  </si>
  <si>
    <t>% households earning less than R1100 with access to basic electricity (registered as indigents)</t>
  </si>
  <si>
    <t xml:space="preserve">Indigent register </t>
  </si>
  <si>
    <r>
      <t>% of households earning less that R1100 (indigent) served with</t>
    </r>
    <r>
      <rPr>
        <u/>
        <sz val="10"/>
        <rFont val="Arial Narrow"/>
        <family val="2"/>
      </rPr>
      <t xml:space="preserve"> free basic</t>
    </r>
    <r>
      <rPr>
        <sz val="10"/>
        <rFont val="Arial Narrow"/>
        <family val="2"/>
      </rPr>
      <t xml:space="preserve"> electricity </t>
    </r>
  </si>
  <si>
    <t>Reports &amp; correspondence</t>
  </si>
  <si>
    <t>Nr of households with access to free basic electricity</t>
  </si>
  <si>
    <t>not applicable this quarter</t>
  </si>
  <si>
    <t>% households earning less than R1100 with access to basic waste removal (registerd as indigents)</t>
  </si>
  <si>
    <t>No target - Reporting only</t>
  </si>
  <si>
    <t>Youth, Gender &amp; Disability support</t>
  </si>
  <si>
    <t>Total R-value of contracts awarded to women, youth &amp; disabled</t>
  </si>
  <si>
    <t>Monthly SC reports</t>
  </si>
  <si>
    <t>% of Departmental Council resolutions implemented</t>
  </si>
  <si>
    <t>Departmental Resolution register</t>
  </si>
  <si>
    <t># of departmental meetings</t>
  </si>
  <si>
    <t>Minutes and Attendance registers of Departmental meetings</t>
  </si>
  <si>
    <t># of Finance Departmental monthly reports submitted on time</t>
  </si>
  <si>
    <t>% of budget allocated for training and development (SDP)</t>
  </si>
  <si>
    <t>Approved Departmental budget 31 May 2010</t>
  </si>
  <si>
    <t xml:space="preserve">R-value Salaries budget (including benefits) </t>
  </si>
  <si>
    <t>System printout</t>
  </si>
  <si>
    <t xml:space="preserve">R-value Total operating budget </t>
  </si>
  <si>
    <t>Approved Budget</t>
  </si>
  <si>
    <t>% Operating budget for Councillor allowances (Councillor allowances budgeted / total operating budget)</t>
  </si>
  <si>
    <t>% General expenses budget / Operating expenses budget</t>
  </si>
  <si>
    <t>Budget Reports</t>
  </si>
  <si>
    <t>Final budget tabled before Council by within legislated timeframes</t>
  </si>
  <si>
    <t>Council resolution</t>
  </si>
  <si>
    <t>Annual Adjustment budget approved by Council within legislated timeframes</t>
  </si>
  <si>
    <t>end February '13</t>
  </si>
  <si>
    <t>Cost coverage ratio</t>
  </si>
  <si>
    <t>Debt coverage ratio</t>
  </si>
  <si>
    <t>% of Loan amount utilised for capital projects</t>
  </si>
  <si>
    <t>Correspondence, Capital project payment records</t>
  </si>
  <si>
    <t>% decrease in municipal budget variance</t>
  </si>
  <si>
    <t>Monthly operational expenditure as a percentage of planned expenditure</t>
  </si>
  <si>
    <t>MTAS reports</t>
  </si>
  <si>
    <t>Monthly capital expenditure as a % of planned capital expenditure</t>
  </si>
  <si>
    <t>% of operational budget spent on repairs and maintenance</t>
  </si>
  <si>
    <t>Timeous submission of annual financial statements</t>
  </si>
  <si>
    <t>Acknowledgement of receipt by AG &amp; PT</t>
  </si>
  <si>
    <t>% variance from annual Legislated Budget timetables</t>
  </si>
  <si>
    <t>Timetable &amp; progress reports</t>
  </si>
  <si>
    <t>Records of Audit queries</t>
  </si>
  <si>
    <t>% GRAP compliance (asset register)</t>
  </si>
  <si>
    <t>Audit report</t>
  </si>
  <si>
    <t>Increase in number of households billed</t>
  </si>
  <si>
    <t xml:space="preserve">R-value outstanding service debtors </t>
  </si>
  <si>
    <t>Financial Statements</t>
  </si>
  <si>
    <t>Average % Payment rate for municipal area</t>
  </si>
  <si>
    <t>R-value total debts written off annually</t>
  </si>
  <si>
    <t>Council Resolution</t>
  </si>
  <si>
    <t>R debtors outstanding as a % of own revenue</t>
  </si>
  <si>
    <t>% of debt over 90 days</t>
  </si>
  <si>
    <t>R-value annual revenue actually received for services</t>
  </si>
  <si>
    <t>Reporting only</t>
  </si>
  <si>
    <t>% Payment rate - Tzaneen (urban)</t>
  </si>
  <si>
    <t>Budget reports</t>
  </si>
  <si>
    <t>% Payment rate -Tzaneen (rural)</t>
  </si>
  <si>
    <t>% Payment rate -Nkowankowa</t>
  </si>
  <si>
    <t>% Payment rate -Lenyenye</t>
  </si>
  <si>
    <t>% Payment rate -Letsitele</t>
  </si>
  <si>
    <t>% Payment rate -Haenertsburg</t>
  </si>
  <si>
    <t>Outstanding service debtors to revenue ratio</t>
  </si>
  <si>
    <t>% reduction in rates and services billed, not recovered</t>
  </si>
  <si>
    <t xml:space="preserve">Quarterly Revenue reports
</t>
  </si>
  <si>
    <t>% Revenue from grants</t>
  </si>
  <si>
    <t>R-value MIG funding / R-Value Capital budget as %</t>
  </si>
  <si>
    <t>% equitable share received</t>
  </si>
  <si>
    <t>Bank Statement</t>
  </si>
  <si>
    <t>Progress reports</t>
  </si>
  <si>
    <t>Total R-value of contracts awarded during the financial year</t>
  </si>
  <si>
    <t>SCM Report</t>
  </si>
  <si>
    <t>Average time taken from tender advertisement to submission of recommendation to the MM (# of weeks)</t>
  </si>
  <si>
    <t>Contract register</t>
  </si>
  <si>
    <t>GG/ MFVM</t>
  </si>
  <si>
    <t>Increase Financial Viability</t>
  </si>
  <si>
    <t>Number of indigents registered</t>
  </si>
  <si>
    <t xml:space="preserve">Timeous adoption of budget </t>
  </si>
  <si>
    <t>31 May '12</t>
  </si>
  <si>
    <t>% of CFO Manager's  with signed performance plans by 31 July</t>
  </si>
  <si>
    <t>Signed Performance Plans</t>
  </si>
  <si>
    <t>Integrated Development planning</t>
  </si>
  <si>
    <t>5 Year Capital Investment framework</t>
  </si>
  <si>
    <t xml:space="preserve">Draft the 5-Year Capital Invest framework </t>
  </si>
  <si>
    <t>Ensure the  5-Year Capital Investment framework is included in the draft IDP</t>
  </si>
  <si>
    <t>5 Yr Capital Investment framework</t>
  </si>
  <si>
    <t>Furniture -CFO</t>
  </si>
  <si>
    <t>Procure furniture for the Office of the CFO</t>
  </si>
  <si>
    <t>Operation Clean Audit</t>
  </si>
  <si>
    <t xml:space="preserve">Finalisation of Annual Audit </t>
  </si>
  <si>
    <t>Drafting and approval of Clean Audit Action Plan</t>
  </si>
  <si>
    <t>Implementation of the Clean Audit Action plan</t>
  </si>
  <si>
    <t>Council Minutes approving Audit Action Plan
Audit Report &amp; Management report</t>
  </si>
  <si>
    <t>Financial viability</t>
  </si>
  <si>
    <t>5 Year Financial Plan</t>
  </si>
  <si>
    <t>Assess financial performance during 2010/11 and draft 5-Year Financial Plan accordingly</t>
  </si>
  <si>
    <t>Submit 5 Year Financial plan to the MM for inclusion in the draft IDP.</t>
  </si>
  <si>
    <t>5 Year Financial Plan
Correspondence</t>
  </si>
  <si>
    <t>Financial Viability</t>
  </si>
  <si>
    <t>GRAP Training  and Financial System improvement</t>
  </si>
  <si>
    <t>Comprehensive system analysis and official training</t>
  </si>
  <si>
    <t>Attendance registers of training sessions</t>
  </si>
  <si>
    <t>Credit control - Data cleansing (DBSATA)</t>
  </si>
  <si>
    <t>Manage and co-ordinate implementation of credit and debt control systems and  procedures</t>
  </si>
  <si>
    <t>Review credit and debt collection policy and submit to Council for approval</t>
  </si>
  <si>
    <t>Reviewed Credit and debt control policy</t>
  </si>
  <si>
    <t>Indigent register policy</t>
  </si>
  <si>
    <t>Reviewed indigent policy
Updated indigent register
Council resolutions</t>
  </si>
  <si>
    <t>Investment management</t>
  </si>
  <si>
    <t xml:space="preserve">Revenue enhancement </t>
  </si>
  <si>
    <t>Debt assessment report</t>
  </si>
  <si>
    <t>Revenue enhancement Strategy</t>
  </si>
  <si>
    <t>Council Minutes
Revised Revenue Enhancement strategy</t>
  </si>
  <si>
    <t>Valuation Roll</t>
  </si>
  <si>
    <t>Balancing of valuation roll to system</t>
  </si>
  <si>
    <t>Finalise Draft Valuation Roll</t>
  </si>
  <si>
    <t>Advertise valuation roll, finalise objection process and submit to Council for approval</t>
  </si>
  <si>
    <t>Supplementary valuation roll
TOR for Valuation roll review</t>
  </si>
  <si>
    <t>Supply chain functionality improvement (MTAS)</t>
  </si>
  <si>
    <t>Draft a list of criteria to measure SCM functionality.  Report quarterly on progress made on improving functionality</t>
  </si>
  <si>
    <t>Participate in the Annual Performance Assessment for 2011/12.  Ensure that scoresheets are completed in time &amp; POEs are complete</t>
  </si>
  <si>
    <t>Conduct an informal assessment of 1st Quarter Performance of relevant employees in the Department and send report to the MM by 21 October '12</t>
  </si>
  <si>
    <t>Participate in the mid-year employee performance evaluations for 2012/13.  Ensure that scoresheets are completed in time &amp; POEs are complete</t>
  </si>
  <si>
    <t>Conduct an informal assessment of the 3rd Quarter Performance of relevant employees in the Department and submit report to the MM by 20 April '13</t>
  </si>
  <si>
    <t xml:space="preserve">1st &amp; 3rd Qtr Informal Departmental Individual Performance Reports
Correspondence
</t>
  </si>
  <si>
    <t>Key Performance Indicators (KPIs)  - Corporate Services Department</t>
  </si>
  <si>
    <t>Quarterly targets per Project - Corporate Services Department</t>
  </si>
  <si>
    <t>R-value spent on training</t>
  </si>
  <si>
    <t>Work place skills plan submitted to LGSETA within required timeframe</t>
  </si>
  <si>
    <t>Aknowledgement of receipt</t>
  </si>
  <si>
    <t># of Senior managers successfully completed CPMD, MFMP/ ELMDP Training</t>
  </si>
  <si>
    <t>21 Senior Managers &amp; 6 Cllrs</t>
  </si>
  <si>
    <t>CPMD Training schedule</t>
  </si>
  <si>
    <t>Labour Relations</t>
  </si>
  <si>
    <t>Level of functionality of Local Labour Forum (LLF)</t>
  </si>
  <si>
    <t># Industrial actions</t>
  </si>
  <si>
    <t>Referral letter of Industrial Action</t>
  </si>
  <si>
    <t># of Trained presiding officers</t>
  </si>
  <si>
    <t>Training attendance register</t>
  </si>
  <si>
    <t># of Trained prosecutors(initiators)</t>
  </si>
  <si>
    <t># of grievances successfully dealth with</t>
  </si>
  <si>
    <t>Grievance forms</t>
  </si>
  <si>
    <t># of disciplinary cases successfully dealt with</t>
  </si>
  <si>
    <t>Payday printout</t>
  </si>
  <si>
    <t xml:space="preserve">#of labour disputes resolved </t>
  </si>
  <si>
    <t>Settlement agreements</t>
  </si>
  <si>
    <t>Employee Assistance</t>
  </si>
  <si>
    <t># of cases reported</t>
  </si>
  <si>
    <t xml:space="preserve"># of EAP cases successfully attended to annually </t>
  </si>
  <si>
    <t>Organisational Design</t>
  </si>
  <si>
    <t>Total Number of staff employed in the municipality</t>
  </si>
  <si>
    <t>Staff establishment</t>
  </si>
  <si>
    <t xml:space="preserve">Number of budgeted posts vacant for more than three months during the financial year </t>
  </si>
  <si>
    <t>HR Monthly reports</t>
  </si>
  <si>
    <t xml:space="preserve">Total Number of Section 57 staff employed </t>
  </si>
  <si>
    <t xml:space="preserve">Number of Section 57 posts vacant for more than three months </t>
  </si>
  <si>
    <t>Communication</t>
  </si>
  <si>
    <t># of media briefings arranged</t>
  </si>
  <si>
    <t>Register of publications</t>
  </si>
  <si>
    <t># of external newsletters produced</t>
  </si>
  <si>
    <t>Publications</t>
  </si>
  <si>
    <t># of media reports and articles released</t>
  </si>
  <si>
    <t># of website updates</t>
  </si>
  <si>
    <t>Website update register</t>
  </si>
  <si>
    <t>Public Participation</t>
  </si>
  <si>
    <t>Minutes and Attendance register</t>
  </si>
  <si>
    <t># of people attending imbizo's</t>
  </si>
  <si>
    <t>Attendance Registers</t>
  </si>
  <si>
    <t>% of issues raised during Imbizos resolved</t>
  </si>
  <si>
    <t>Imbizo Resolution register</t>
  </si>
  <si>
    <t># of issues Presidential Imbizos held</t>
  </si>
  <si>
    <t>Izimbizo Report. Correspondence</t>
  </si>
  <si>
    <t>% of issues raised at Presidential Imbizo's resolved</t>
  </si>
  <si>
    <t>Number Provincial Imbizos resolved</t>
  </si>
  <si>
    <t>% of issues raised during the Provincial Imbizos resolved</t>
  </si>
  <si>
    <t>Imbizo Resolution implementation report</t>
  </si>
  <si>
    <t>% of Cluster committees quorated</t>
  </si>
  <si>
    <t>Cluster and other committee agendas &amp; minutes</t>
  </si>
  <si>
    <t># of Council meetings held</t>
  </si>
  <si>
    <t>Mintues and attendance registers</t>
  </si>
  <si>
    <t># of Exco meetings held</t>
  </si>
  <si>
    <t>% Daily Data and mail backup available</t>
  </si>
  <si>
    <t>Mail backup logs
Data back-up logs</t>
  </si>
  <si>
    <t>% of legislated website content updated</t>
  </si>
  <si>
    <t>New indicator</t>
  </si>
  <si>
    <t>Website content checklist</t>
  </si>
  <si>
    <t>% of Attendance to IT faults within 24Hours.</t>
  </si>
  <si>
    <t>Monthly IT reports on Jobs completed (Jobcard based)</t>
  </si>
  <si>
    <t>% of workstations with access to IT network</t>
  </si>
  <si>
    <t xml:space="preserve">hrs downtime for outside work stations </t>
  </si>
  <si>
    <t>Down time register</t>
  </si>
  <si>
    <t># of employees on laptop scheme</t>
  </si>
  <si>
    <t>Laptop Contract register</t>
  </si>
  <si>
    <t>Legal support</t>
  </si>
  <si>
    <t>R-value spent on external legal fees</t>
  </si>
  <si>
    <t>Legal Expenditure</t>
  </si>
  <si>
    <t># of legal cases reported</t>
  </si>
  <si>
    <t>Register of legal cases</t>
  </si>
  <si>
    <t># of departmental Manager meetings</t>
  </si>
  <si>
    <t>Minutes and Attendance registers of Management meetings</t>
  </si>
  <si>
    <t># of Corporate Services Departmental monthly reports submitted on time</t>
  </si>
  <si>
    <t># of Governance Thrust meetings held</t>
  </si>
  <si>
    <t>Minutes and Attendance Registers</t>
  </si>
  <si>
    <t># Successful claims against the municipality</t>
  </si>
  <si>
    <t>Register of claims</t>
  </si>
  <si>
    <t>R-value successful claims against the municipality</t>
  </si>
  <si>
    <t>Reportign only</t>
  </si>
  <si>
    <t xml:space="preserve">% Personnel costs / Operating expenses (excl Salaries of councillors) </t>
  </si>
  <si>
    <t>Register of Audit queries &amp; corresponding reports</t>
  </si>
  <si>
    <t xml:space="preserve"># of people from employment equity target groups employed in the three highest levels of management </t>
  </si>
  <si>
    <t>Employment Equity report</t>
  </si>
  <si>
    <t>% Compliance to  Employment Equity plan</t>
  </si>
  <si>
    <t>Employment Equity plan &amp; compliance report</t>
  </si>
  <si>
    <t>% of employees that are female</t>
  </si>
  <si>
    <t> 24.1%</t>
  </si>
  <si>
    <t> 27.5%</t>
  </si>
  <si>
    <t> 31.0%</t>
  </si>
  <si>
    <t> 35%</t>
  </si>
  <si>
    <t>% of employees that have a disability</t>
  </si>
  <si>
    <t> 1.9%</t>
  </si>
  <si>
    <t> 2.0%</t>
  </si>
  <si>
    <t> 2.1%</t>
  </si>
  <si>
    <t> 2.2%</t>
  </si>
  <si>
    <t>% of employees in the three highest levels of management that are female</t>
  </si>
  <si>
    <t> 32.5%</t>
  </si>
  <si>
    <t> 33%</t>
  </si>
  <si>
    <t>33.5% </t>
  </si>
  <si>
    <t>35% </t>
  </si>
  <si>
    <t>% of employees that are youth</t>
  </si>
  <si>
    <t> 31.5%</t>
  </si>
  <si>
    <t> 32%</t>
  </si>
  <si>
    <t>35.5% </t>
  </si>
  <si>
    <t>% of critical posts filled</t>
  </si>
  <si>
    <t># of resignations</t>
  </si>
  <si>
    <t># of promotions</t>
  </si>
  <si>
    <t>GG/ PP</t>
  </si>
  <si>
    <t>Ward Committees</t>
  </si>
  <si>
    <t>Number of wards implementing the Funding Model for Ward Committees</t>
  </si>
  <si>
    <t>Ward committee functionality reports</t>
  </si>
  <si>
    <t>Percentage attendance by Ward Committee members (O9)</t>
  </si>
  <si>
    <t>Register of attendance</t>
  </si>
  <si>
    <t>GG/PP</t>
  </si>
  <si>
    <t xml:space="preserve"># of Ward committee meetings </t>
  </si>
  <si>
    <t>*Register of Minutes of ward committee meetings
*Ward committee &amp; Community feedback meeting programme</t>
  </si>
  <si>
    <t># of quarterly feedback mass meetings</t>
  </si>
  <si>
    <t>Minutes &amp; Attendance Register of Mass meetings</t>
  </si>
  <si>
    <t>Level to which employee performance management has cascaded</t>
  </si>
  <si>
    <t>Performance Plans for level 4</t>
  </si>
  <si>
    <t>% of CORP Manager's  with signed performance plans by 31 July</t>
  </si>
  <si>
    <t>Mayoral Furniture (Banquet and Entertainment Hall)</t>
  </si>
  <si>
    <t>BSD/ MTOD</t>
  </si>
  <si>
    <t xml:space="preserve">Workplace Skills Plan </t>
  </si>
  <si>
    <t>Implement approved Work Place Skills plan. 25% expenditure</t>
  </si>
  <si>
    <t>Implement approved Work Place Skills plan.  50% Expenditure</t>
  </si>
  <si>
    <t xml:space="preserve">Conduct an annual training needs assessment (audit) by February.  Consolidate training needs into the Work Place Skills Plan. Implement approved Work Place Skills plan.  75% Expenditure </t>
  </si>
  <si>
    <t>Finalise the Workplace  Skills Plan and implement. Submit to LG Seta by 30 June 2013.  Develop a training implementation plan by 30 June 2013. Implement approved Work Place Skills plan.  100% Expenditure Submission of ATR by 30 June '13</t>
  </si>
  <si>
    <t>LGSETA Claim form
WSP
ATR - proof of submission</t>
  </si>
  <si>
    <t>Career Management and retention</t>
  </si>
  <si>
    <t>Imlement Career Management and Retention policy upon approval</t>
  </si>
  <si>
    <t>Council Resolution
Career Management and Retention Policy</t>
  </si>
  <si>
    <t>Personel Provisioning</t>
  </si>
  <si>
    <t>Revise Personnel Provisioning policy .</t>
  </si>
  <si>
    <t>Submit Revised policy to Council for approval</t>
  </si>
  <si>
    <t>Monitor implementation of revise policy and report monthly</t>
  </si>
  <si>
    <t>Council Resolution
Personnel provisioning policy
Monthly reports</t>
  </si>
  <si>
    <t>Task software</t>
  </si>
  <si>
    <t xml:space="preserve">Submit Item on Task implementation to Council </t>
  </si>
  <si>
    <t>Source quotations for Task software and license</t>
  </si>
  <si>
    <t>Procure and install Task software.  Implement and maintain system</t>
  </si>
  <si>
    <t>Implement and maintain system</t>
  </si>
  <si>
    <t>Council Resolution
Proof of Purchase</t>
  </si>
  <si>
    <t>Local Labour Forum</t>
  </si>
  <si>
    <t>Minutes of Meetings</t>
  </si>
  <si>
    <t>TASK Job evaluation outcome implementation</t>
  </si>
  <si>
    <t>Maintain Task Job Evaluation system</t>
  </si>
  <si>
    <t>Service Register
Payroll
Organogram</t>
  </si>
  <si>
    <t>Communication strategy</t>
  </si>
  <si>
    <t>Revise the Communication Strategy in consultation with all Departments</t>
  </si>
  <si>
    <t>Submit revised Communication strategy to Council for approval by 30 November '12</t>
  </si>
  <si>
    <t>Ensure that all Official communication activities are in line with the approved strategy</t>
  </si>
  <si>
    <t>Revised Communication Strategy
-Council Minutes</t>
  </si>
  <si>
    <t>Digital Cameras</t>
  </si>
  <si>
    <t>Source quotations and purchase digital cameras</t>
  </si>
  <si>
    <t>Proof Purchase</t>
  </si>
  <si>
    <t>Internal and External Communication</t>
  </si>
  <si>
    <t>Collect news from various departments. Develop Quarterly Newsletters. Compile monthly internal newsletter</t>
  </si>
  <si>
    <t>Copies of newsletters</t>
  </si>
  <si>
    <t>Media Relations</t>
  </si>
  <si>
    <t xml:space="preserve">Plan and ensure successful  networking session. </t>
  </si>
  <si>
    <t>Activity report</t>
  </si>
  <si>
    <t>Municipal Audio System</t>
  </si>
  <si>
    <t>Municipal Branding Eqiupment</t>
  </si>
  <si>
    <t>Procure branding equipment. Utilise branding equipment and municipal flag to market GTM at all events</t>
  </si>
  <si>
    <t>Utilise branding equipment and municipal flag to market GTM at all events</t>
  </si>
  <si>
    <t>Branding equipment proof of purchase
Register of events and branding done</t>
  </si>
  <si>
    <t>Public Loud Hailing system</t>
  </si>
  <si>
    <t>Video cameras</t>
  </si>
  <si>
    <t>Source quotations and purchase video cameras</t>
  </si>
  <si>
    <t>Proof of purchuse</t>
  </si>
  <si>
    <t>Intergovernmental relations</t>
  </si>
  <si>
    <t>Municipal IGR</t>
  </si>
  <si>
    <t>Ensure regular attendance of IGR meetings and implementation of resolutions</t>
  </si>
  <si>
    <t>Minutes and resolutions</t>
  </si>
  <si>
    <t>Public Participation management</t>
  </si>
  <si>
    <t>Coordinate public participation in line with the Strategy and Implementation plan.  Finalise integrated public participation programme in consultation with IDP and other Departments by 15 July.</t>
  </si>
  <si>
    <t>Review PP implementation plan in line with the strategy and implement</t>
  </si>
  <si>
    <t>Coordinate and facilitate public participation sessions as per the implementation plan</t>
  </si>
  <si>
    <t>Coordinate and facilitate public participation sessions as per the implementation plan.  Draft public participation programme for 2013/14.</t>
  </si>
  <si>
    <t>Integrated Public Participation programme, 
-Reports of programmes implemented</t>
  </si>
  <si>
    <t>Delegation of Authority</t>
  </si>
  <si>
    <t>Review Delegations and and submit to Council for approval. Arrange a Workshop on delegations</t>
  </si>
  <si>
    <t>Council Resolution
Revised Delegations Report</t>
  </si>
  <si>
    <t>Maintenance Contract Tally-Genicom line printers</t>
  </si>
  <si>
    <t>Source quotations for the maintenance of the Tally-Genicom line printers and appoint</t>
  </si>
  <si>
    <t>Monitor implementation of SLA for maintenance of Tally-Genicom line printers</t>
  </si>
  <si>
    <t>IT reports</t>
  </si>
  <si>
    <t>Records Binding Machine</t>
  </si>
  <si>
    <t>Source Quotations from service providers and purchase binding machine</t>
  </si>
  <si>
    <t>Rural Broadband connectivity (PP4)</t>
  </si>
  <si>
    <t>Provide technical inputs into the provision of connectivity for satalite and Thusong Centres.  Attend NDPG task team meetings</t>
  </si>
  <si>
    <t>Minutes and attendance registers of NDPG meetings</t>
  </si>
  <si>
    <t>Arbitration and litigation</t>
  </si>
  <si>
    <t>Represent Council in Arbitration and Conciliation report outcome</t>
  </si>
  <si>
    <t>Register of cases
Progress Reports</t>
  </si>
  <si>
    <t>Promulgation of By-laws</t>
  </si>
  <si>
    <t xml:space="preserve">Appoint service provider for promulgation.  Ensure that by-laws are promulgated.  Monitor the public participation process and finalise by-laws for promulgation. </t>
  </si>
  <si>
    <t>Ensure that by-laws are promulgated.  Monitor the public participation process and finalise by-laws for promulgation</t>
  </si>
  <si>
    <t>Government Gazette</t>
  </si>
  <si>
    <t>Institutional Plan</t>
  </si>
  <si>
    <t>GG / PP</t>
  </si>
  <si>
    <t>Ward Committees Functionality</t>
  </si>
  <si>
    <t>Facilitate, co-ordinate and provide administrative support to enable the Ward committees to function effectively.  Monitor functionality by compiling Monthly consolidated WC report &amp; report on attendance of meetings</t>
  </si>
  <si>
    <t>Monthly Consolidated WC report
Register of Attendance</t>
  </si>
  <si>
    <t>Arrange quarterly Good Governance Thrust meetings.  Ensure involvement of relevant Sector Departments and other stakeholders and submit minutes to the MM</t>
  </si>
  <si>
    <t>Stakeholder list
Minutes proof of submission to MM</t>
  </si>
  <si>
    <t>Key Performance Indicators (KPIs)  - Mayors Office</t>
  </si>
  <si>
    <t>Quarterly targets per Project - Mayors Office</t>
  </si>
  <si>
    <t>Health well- being</t>
  </si>
  <si>
    <t># of HIV/AIDS council meetings</t>
  </si>
  <si>
    <t>Minutes &amp; Attendance registers</t>
  </si>
  <si>
    <t># Of HIV/AIDS campaigns or initiatives implemented and supported</t>
  </si>
  <si>
    <t xml:space="preserve">Invitations, Programmes &amp; Minutes of preparatory meetings
</t>
  </si>
  <si>
    <t># of Community members attending external HIV/AIDS awareness sessions</t>
  </si>
  <si>
    <t>Attendance Records</t>
  </si>
  <si>
    <t># of employees attending internal HIV/AIDS awareness sessions</t>
  </si>
  <si>
    <t># of internal peer educators trained</t>
  </si>
  <si>
    <t>Attendance registers</t>
  </si>
  <si>
    <t># of by-monthly meetings held with peer educators</t>
  </si>
  <si>
    <t># of condoms distributed</t>
  </si>
  <si>
    <t>Monthly report</t>
  </si>
  <si>
    <t># HIV/AIDS Councillors trained</t>
  </si>
  <si>
    <t># of newsletter updates relating to HIV/AIDS</t>
  </si>
  <si>
    <t>News Letters</t>
  </si>
  <si>
    <t># of Website updates relating to HIV/AIDS</t>
  </si>
  <si>
    <t>Website updates</t>
  </si>
  <si>
    <t># of Jobs created by Municipal Capital projects for youth</t>
  </si>
  <si>
    <t>Consolidated Job creation reports</t>
  </si>
  <si>
    <t># of Jobs created by Municipal Capital projects for women</t>
  </si>
  <si>
    <t># of Jobs created by Municipal Capital projects for disabled persons</t>
  </si>
  <si>
    <t># of Office of the Mayor Departmental monthly reports submitted on time</t>
  </si>
  <si>
    <t>Health well-being</t>
  </si>
  <si>
    <t>HIV/AIDS Council</t>
  </si>
  <si>
    <t>Arrange Quarterly HIV/AIDS Council sittings submit report to Council.</t>
  </si>
  <si>
    <t>Agenda &amp; Minutes
- Council Items</t>
  </si>
  <si>
    <t>HIV/AIDS mainstreaming</t>
  </si>
  <si>
    <t>Monitor HIV/AIDS mainstreaming ensure that HIV/AIDS awareness is included in all SLAs and municipal programmes</t>
  </si>
  <si>
    <t>HIV/Aids management</t>
  </si>
  <si>
    <t>Conduct 1 workshop for peer educators</t>
  </si>
  <si>
    <t>Conduct workshop on HIV/Aids awareness for all ward committee members responsible for health</t>
  </si>
  <si>
    <t>Refresher course for peer educators</t>
  </si>
  <si>
    <t>HIV/Aids seminars for target groups</t>
  </si>
  <si>
    <t>Conduct seminar targeting female church representatives</t>
  </si>
  <si>
    <t>Conduct seminar targeting youth leaders</t>
  </si>
  <si>
    <t>Attendance register</t>
  </si>
  <si>
    <t>HIV/Aids theme day celebrations</t>
  </si>
  <si>
    <t>Red Ribbon Month (Nov)
World Aids Day (Dec)</t>
  </si>
  <si>
    <t>World TB day (Apr)</t>
  </si>
  <si>
    <t>Action plans, Correspondence</t>
  </si>
  <si>
    <t>Annual Youth Assembly</t>
  </si>
  <si>
    <t>Arrange and co-ordinate Annual youth assembly during June 2013</t>
  </si>
  <si>
    <t>Youth Assembly agenda &amp; attendance register</t>
  </si>
  <si>
    <t>Disability Council Official Launch</t>
  </si>
  <si>
    <t>Arrange and co-ordinate launch of Disability Council during June 2013</t>
  </si>
  <si>
    <t>Disability Council minutes &amp; attendance register</t>
  </si>
  <si>
    <t>National Disability Month Celebrations</t>
  </si>
  <si>
    <t>Arrange and co-ordinate national disability month celebrations during December</t>
  </si>
  <si>
    <t>Disability month activity plan &amp; report</t>
  </si>
  <si>
    <t>National Women's Month Celebrations</t>
  </si>
  <si>
    <t>Arrange and co-ordinate national women's month celebrations during August</t>
  </si>
  <si>
    <t>Women's month activity plan &amp; report</t>
  </si>
  <si>
    <t>National Youth Month celebrations</t>
  </si>
  <si>
    <t>Arrange and co-ordinate national youth month celebrations during June</t>
  </si>
  <si>
    <t>Youth month activity plan and report</t>
  </si>
  <si>
    <t>Annual Men's indaba</t>
  </si>
  <si>
    <t>Arrange and coordinate Annual Mens Indaba and report to Council</t>
  </si>
  <si>
    <t>Preperations for Annual Men's Indaba</t>
  </si>
  <si>
    <t>Agenda &amp; Attendance Register</t>
  </si>
  <si>
    <t>Relaunch Of SAWID</t>
  </si>
  <si>
    <t xml:space="preserve">Arrange and co-ordinate relaunch of SAWID during November. </t>
  </si>
  <si>
    <t xml:space="preserve">Arrange launching of young SAWID during June . </t>
  </si>
  <si>
    <t>SAWID agenda &amp; attendance register
Young SAWID agenda &amp; attendance Register</t>
  </si>
  <si>
    <t>16 Days of activism against Women and child abuse</t>
  </si>
  <si>
    <t xml:space="preserve">Arrange and coordinate 16 days of activism campaign in November </t>
  </si>
  <si>
    <t>Youth Strategic Session</t>
  </si>
  <si>
    <t>Arrange and co-ordinate Youth strategic session during September</t>
  </si>
  <si>
    <t>Arrange and co-ordinate Youth strategic session during March</t>
  </si>
  <si>
    <t>Agenda &amp; Attendance register for the Youth Strategic Session</t>
  </si>
  <si>
    <t>Young Entrepreneur summit</t>
  </si>
  <si>
    <t>Arrangements for Young Entrepreneur summit</t>
  </si>
  <si>
    <t>Arrange and coordinate young entrepreneur summit and submit report to Council</t>
  </si>
  <si>
    <t>Youth Plenaries</t>
  </si>
  <si>
    <t>Arrange and Coordinate Youth Plenary quarterly</t>
  </si>
  <si>
    <t>Agenda &amp; Attendance Registers</t>
  </si>
  <si>
    <t>Office of the Chief Whip Support</t>
  </si>
  <si>
    <t xml:space="preserve">Ensure effective administration in the Office of the Chief Whip.  </t>
  </si>
  <si>
    <t xml:space="preserve">Ensure effective administration in the Office of the Chief Wip. Facilitate the appointment of a secretary for the Chief Whip </t>
  </si>
  <si>
    <t xml:space="preserve">Ensure effective administration in the Office of the Chief Whip by providing secretarial support </t>
  </si>
  <si>
    <t>Appointment letter of Secretary
Monthly activity reports</t>
  </si>
  <si>
    <t>Office of the Mayor support</t>
  </si>
  <si>
    <t>Ensure effective administration in the Office of the Mayor by providing administrative and logistical support</t>
  </si>
  <si>
    <t>Monthly Activity Reports</t>
  </si>
  <si>
    <t>Office of the Speaker Support</t>
  </si>
  <si>
    <t>Ensure effective administration in the Office of the Speaker. Coordinate Administrative support in terms of Public Participation</t>
  </si>
  <si>
    <t>Correspondence
-Public Participation report
-Consolidated Ward Committee report</t>
  </si>
  <si>
    <t>Key Performance Indicators (KPIs)  - Electrical Engineering Department</t>
  </si>
  <si>
    <t>Quarterly targets per Project - Electrical Engineering Department</t>
  </si>
  <si>
    <t>Quarterly targets per Project - Engineering Services Department</t>
  </si>
  <si>
    <t>Key Performance Indicators (KPIs)  - Engineering Services Department</t>
  </si>
  <si>
    <t>Nr of households with access to basic (or higher) electricity</t>
  </si>
  <si>
    <t>Eskom reports</t>
  </si>
  <si>
    <t>% electricity backlog ( # Households that needs electrical connections / Total # households as %) (Electrification)</t>
  </si>
  <si>
    <t># of new electricity connections in licensed distribution area</t>
  </si>
  <si>
    <t>MVA Electricity available (town) (firm capacity)</t>
  </si>
  <si>
    <t>MVA Electricity available (outlying) (firm capacity)</t>
  </si>
  <si>
    <t>Total electricity purchased (in kWh)</t>
  </si>
  <si>
    <t>The total electricity supplied &amp; metered (in kWh)</t>
  </si>
  <si>
    <t>Cost Recovery</t>
  </si>
  <si>
    <t xml:space="preserve">% of Electricity losses </t>
  </si>
  <si>
    <t>R-value of electricity loss</t>
  </si>
  <si>
    <t>Total kwh electricity loss</t>
  </si>
  <si>
    <t>Electricity network upgrade and maintenance</t>
  </si>
  <si>
    <t>R-value electricity maintenance</t>
  </si>
  <si>
    <t>Budget expenditure</t>
  </si>
  <si>
    <t># of Electrical Engineering Departmental monthly reports submitted on time</t>
  </si>
  <si>
    <t>% of capital budget for electricity spent</t>
  </si>
  <si>
    <t xml:space="preserve">% of departmental capital spent in the priority areas identified in Spatial Development Framework </t>
  </si>
  <si>
    <t>% of EED Manager's  with signed performance plans by 31 July</t>
  </si>
  <si>
    <t># of new household connections in villages (DOE grant)</t>
  </si>
  <si>
    <t>Project progress reports</t>
  </si>
  <si>
    <t>Electricity Infrastructure Development</t>
  </si>
  <si>
    <t>Capacity to Rainbow Chickens (phase 1)</t>
  </si>
  <si>
    <t xml:space="preserve">Monitor and approve the Design and procurement of contractor by Rainbow Chickens </t>
  </si>
  <si>
    <t>Monitor construction and ensure compliance to set standards</t>
  </si>
  <si>
    <t>Final inspection and commissioning of line and substation</t>
  </si>
  <si>
    <t>Electricity Capacity Building in phases</t>
  </si>
  <si>
    <t>Design and procurement of contractor for cabling from Prison to Extention 53</t>
  </si>
  <si>
    <t>Ground work initiated</t>
  </si>
  <si>
    <t>Cable 50% installed</t>
  </si>
  <si>
    <t>Cable installation completed</t>
  </si>
  <si>
    <t>Electrification of Lekgwareng (215 units)</t>
  </si>
  <si>
    <t>Designs approved</t>
  </si>
  <si>
    <t>Contracter appointed</t>
  </si>
  <si>
    <t>Project 50% completed</t>
  </si>
  <si>
    <t>Project completed 215 units energised</t>
  </si>
  <si>
    <t>Consultant Reports</t>
  </si>
  <si>
    <t>Electrification of Mandlakazi (90 units)</t>
  </si>
  <si>
    <t>ESKOM</t>
  </si>
  <si>
    <t>Monitor progress and report to Council and Local Energy Forum</t>
  </si>
  <si>
    <t>Electrification of Mathipa (Senopelwa)(624 units)</t>
  </si>
  <si>
    <t>Electrification of Mbekwana and Lwandlamuni (570 units)</t>
  </si>
  <si>
    <t>30/06/2014</t>
  </si>
  <si>
    <t>Project completed 570 units energised</t>
  </si>
  <si>
    <t>Electrification of Mohlaba Cross and Malekeke (564 units)</t>
  </si>
  <si>
    <t>Project completed 564 units energised</t>
  </si>
  <si>
    <t>Electrification of Moime Extension(125 units)</t>
  </si>
  <si>
    <t>Electrification of Mokgolobotho and Dan Ext 1&amp;2 (Phase 2)</t>
  </si>
  <si>
    <t>Source funding to complete Dan Extention</t>
  </si>
  <si>
    <t>Electrification of 544 households</t>
  </si>
  <si>
    <t>Electrification of Mokomotjie (85 units)</t>
  </si>
  <si>
    <t>Auto Reclosers</t>
  </si>
  <si>
    <t>Identification of areas and planning of installations</t>
  </si>
  <si>
    <t>Place orders for auto reclosers</t>
  </si>
  <si>
    <t>Auto reclosers delivered</t>
  </si>
  <si>
    <t>Installation of auto reclosers (estimated 2 X 33kv &amp; 6 X 11kv)</t>
  </si>
  <si>
    <t>Monthly Report</t>
  </si>
  <si>
    <t>Capital Tools (Outlying)</t>
  </si>
  <si>
    <t>Procurement of tools as &amp; when required</t>
  </si>
  <si>
    <t>Capital Tools (Town)</t>
  </si>
  <si>
    <t>Electricity network upgrading</t>
  </si>
  <si>
    <t>Allocate funding acquired trough service contribution payments to projects for increased capacity.</t>
  </si>
  <si>
    <t>Allocate funding acquired trough service contribution payments to projects for increased capacity</t>
  </si>
  <si>
    <t>Installation of Fire wall protection</t>
  </si>
  <si>
    <t>none</t>
  </si>
  <si>
    <t>Reactive and preventive maintenance on overhead lines and equipment (Outlying)</t>
  </si>
  <si>
    <t>Ongoing maintenance on overhead lines within Outlying distribution network</t>
  </si>
  <si>
    <t>Weekly report</t>
  </si>
  <si>
    <t>Reactive and preventive maintenance on Town distribution, machinery and equipment (Town)</t>
  </si>
  <si>
    <t>Capital Spend on Budget</t>
  </si>
  <si>
    <t>Rebuilding of Lines</t>
  </si>
  <si>
    <t>Identification of lines to be rebuild</t>
  </si>
  <si>
    <t>5km of lines rebuilt</t>
  </si>
  <si>
    <t>10km of lines rebuilt</t>
  </si>
  <si>
    <t>15 km lilnes rebuilt</t>
  </si>
  <si>
    <t>Project progress reports/ spreadsheet</t>
  </si>
  <si>
    <t>Refurbish of distribution network (Outlying)</t>
  </si>
  <si>
    <t>Ongoing maintenance on Outlying distribution network</t>
  </si>
  <si>
    <t>Streetlight Maintenance (Town)</t>
  </si>
  <si>
    <t>Maintain all street lights in municipal area</t>
  </si>
  <si>
    <t>Substation Maintenance (Outlying)</t>
  </si>
  <si>
    <t>Ongoing maintenance on substations within Outlying distribution network</t>
  </si>
  <si>
    <t xml:space="preserve">Traffic Lights LED </t>
  </si>
  <si>
    <t>Maintain all Robots</t>
  </si>
  <si>
    <t>Upgrading Tzaneen Town network including cables</t>
  </si>
  <si>
    <t>2,000,000 (carried over)</t>
  </si>
  <si>
    <t>Acquire permission from DPW to construct Switching station</t>
  </si>
  <si>
    <t>Construction of Switching Substation and cabling complete</t>
  </si>
  <si>
    <t>Project Certificates &amp; Progress reports</t>
  </si>
  <si>
    <t>Building Control</t>
  </si>
  <si>
    <t>% decrease in non-compliance to building regulations</t>
  </si>
  <si>
    <t>Register of contraventions</t>
  </si>
  <si>
    <t>Km of new municipal roads constructed (gravel)</t>
  </si>
  <si>
    <t>Km of roads tarred</t>
  </si>
  <si>
    <t>Road Progress Reports</t>
  </si>
  <si>
    <t># of MIG roads projects on schedule</t>
  </si>
  <si>
    <t>Number of households with access to basic (or higher) sanitation</t>
  </si>
  <si>
    <t>Number of households with access to basic (or higher) levels of water</t>
  </si>
  <si>
    <t>m³ increase of water quota</t>
  </si>
  <si>
    <r>
      <t>2.4 million m</t>
    </r>
    <r>
      <rPr>
        <sz val="10"/>
        <rFont val="Georgia"/>
        <family val="1"/>
      </rPr>
      <t>³</t>
    </r>
  </si>
  <si>
    <t>3.8million m3</t>
  </si>
  <si>
    <t>Correspondence from DWAF</t>
  </si>
  <si>
    <t># of new basic water connections</t>
  </si>
  <si>
    <t># metered water connections / total figure of households as %</t>
  </si>
  <si>
    <t>Total operating cost of water distribution function</t>
  </si>
  <si>
    <t xml:space="preserve"># of new water borne sanitation connections </t>
  </si>
  <si>
    <t xml:space="preserve">Register of new connections </t>
  </si>
  <si>
    <t>Total operating cost of sewerage function</t>
  </si>
  <si>
    <t>Formalisation of informal settlements</t>
  </si>
  <si>
    <t>Nr of households in informal settlements provided with water</t>
  </si>
  <si>
    <t xml:space="preserve">Nr of households in informal settlements provided with sanitation </t>
  </si>
  <si>
    <t>% Water unaccounted for (water losses)</t>
  </si>
  <si>
    <t>Water distribution reports</t>
  </si>
  <si>
    <t>R-value of unaccounted water</t>
  </si>
  <si>
    <t>Fleet Management</t>
  </si>
  <si>
    <t>R-value spent on fleet maintenance as % of asset value</t>
  </si>
  <si>
    <t>Expenditure reports</t>
  </si>
  <si>
    <t>Maintenance and upgrading of municipal buildings</t>
  </si>
  <si>
    <t>Office space backlog</t>
  </si>
  <si>
    <t>R-value spent on maintenance of municipal buildings as % of asset value</t>
  </si>
  <si>
    <t xml:space="preserve">Roads &amp; Storm water upgrading and maintenance </t>
  </si>
  <si>
    <t>R-value spent on road and storm water maintenance</t>
  </si>
  <si>
    <t>ESD Expenditure reports</t>
  </si>
  <si>
    <t>Roads and Storm water maintenance and upgrade</t>
  </si>
  <si>
    <t>R-value spent on maintenance of roads infrastructure as % of asset value</t>
  </si>
  <si>
    <t>% reduction in distribution losses (water)</t>
  </si>
  <si>
    <t>R-value spent on water and sanitation infrastructure maintenance</t>
  </si>
  <si>
    <t># of service delivery interruptions (water services)</t>
  </si>
  <si>
    <t># of households affected through interruptions (water)</t>
  </si>
  <si>
    <t># of service delivery interruptions (sanitation)</t>
  </si>
  <si>
    <t># of households affected through interruptions (sanitation)</t>
  </si>
  <si>
    <t>R-value spent on maintenance of water infrastructure as % of asset value (5towns)</t>
  </si>
  <si>
    <t>R-value spent on maintenance of sanitation infrastructure as % of asset value (5towns)</t>
  </si>
  <si>
    <t xml:space="preserve">% of daily samples taken complying to SANS 241 </t>
  </si>
  <si>
    <t>Records of samples and reports</t>
  </si>
  <si>
    <t># of Departmental policies developed</t>
  </si>
  <si>
    <t>Approved Fleet policy</t>
  </si>
  <si>
    <t># of Engineering Services Departmental monthly reports submitted on time</t>
  </si>
  <si>
    <t># of Service Delivery Thrust meetings held</t>
  </si>
  <si>
    <t>% of ESD capital budget spent</t>
  </si>
  <si>
    <t>GG/MFMA</t>
  </si>
  <si>
    <t xml:space="preserve">% MIG funding spent </t>
  </si>
  <si>
    <t>Budget printout</t>
  </si>
  <si>
    <t xml:space="preserve">Extended Public Works </t>
  </si>
  <si>
    <t># of jobs created through EPWP projects</t>
  </si>
  <si>
    <t>EPWP reports</t>
  </si>
  <si>
    <t># new serviced sites available for alienation per annum</t>
  </si>
  <si>
    <t>Records of correspondence</t>
  </si>
  <si>
    <t>% of ESD Manager's  with signed performance plans by 31 July</t>
  </si>
  <si>
    <t>Lenyenye new cemetery tar road</t>
  </si>
  <si>
    <t>Monitor supply chain processes of advertising for a consultant</t>
  </si>
  <si>
    <t>Monitor appointment of consultant and submission of designs</t>
  </si>
  <si>
    <t>Appointment of contractor and monitor implementation.  Report progress</t>
  </si>
  <si>
    <t>Mafarana to Sedan Tar (6km)</t>
  </si>
  <si>
    <t xml:space="preserve">Design and submit tender documentation to Supply Chain and monitor tender process.  Report progress before 6th of every month </t>
  </si>
  <si>
    <t xml:space="preserve">Design and submit tender documentation to Supply Chain and monitor tender process. Report progress before 6th of every month  </t>
  </si>
  <si>
    <t xml:space="preserve">Monitor implementation and report progress before 6th of every month </t>
  </si>
  <si>
    <t xml:space="preserve">Monthly reports to Council &amp; COGHSTA. </t>
  </si>
  <si>
    <t>Khwekhwe Low level bridge</t>
  </si>
  <si>
    <t>Monitor Supply Chain process</t>
  </si>
  <si>
    <t>Appointment of consultant to develop designs</t>
  </si>
  <si>
    <t>Appointment of contractor, monitor implementation and report progress</t>
  </si>
  <si>
    <t>Monitor implementation and report progress</t>
  </si>
  <si>
    <t>Monthly reports
SDBIP report</t>
  </si>
  <si>
    <t>Mawa Block 12 Low level bridge</t>
  </si>
  <si>
    <t>Project Certificates &amp; progress reports</t>
  </si>
  <si>
    <t>Mokonyane low level bridge</t>
  </si>
  <si>
    <t>Rikhotso low level bridge</t>
  </si>
  <si>
    <t>Ramotshinyadi to Mokhwati Tar road (Phase 2)(3.5km)</t>
  </si>
  <si>
    <t>Rehabilitation of streets in Tzaneen - Claude Wheatly</t>
  </si>
  <si>
    <t>Sasekani to Nkowankowa Tar road (Phase 2)</t>
  </si>
  <si>
    <t>Senakwe to Maropalala Tar (Phase 2)</t>
  </si>
  <si>
    <t>Appointment of contractor, monitor implementation and report progress before 6th of every month</t>
  </si>
  <si>
    <t>Ramotshinyadi Bridge</t>
  </si>
  <si>
    <t>Speed humps</t>
  </si>
  <si>
    <t>Identification of positions</t>
  </si>
  <si>
    <t>Implementation of 33 speed humps and report progress</t>
  </si>
  <si>
    <t>Thapane to Moruji Tar</t>
  </si>
  <si>
    <t>Waste management</t>
  </si>
  <si>
    <t>Upgrading and expansion of public toilets (ablution facilities)</t>
  </si>
  <si>
    <t>Water and Sewer Infrastructure</t>
  </si>
  <si>
    <t>Interdepartmental and District Water &amp; Sanitation projects</t>
  </si>
  <si>
    <t>Monitor Water and Sanitation projects implemented by COGHSTA  and GTM and report progress to Council</t>
  </si>
  <si>
    <t>Monthly report
Correspondence with COGHSTA</t>
  </si>
  <si>
    <t>Roads masterplan</t>
  </si>
  <si>
    <t>Advertise for the appointment of a service provider.  Appoint service provider</t>
  </si>
  <si>
    <t>Monitor progress with the drafting of the Roads master plan</t>
  </si>
  <si>
    <t>Monthly reports from service provider</t>
  </si>
  <si>
    <t>Fleet management</t>
  </si>
  <si>
    <t>Vehicle replacement  - waste management</t>
  </si>
  <si>
    <t>Water &amp; Sewer master plan</t>
  </si>
  <si>
    <t>Monitor progress with the drafting of the Water &amp; Sewer Master Plans</t>
  </si>
  <si>
    <t>Additional Office space</t>
  </si>
  <si>
    <t>Aerodrome Maintenance</t>
  </si>
  <si>
    <t>Maintain the Aerodrome buildings on request</t>
  </si>
  <si>
    <t xml:space="preserve">Monthly Reports </t>
  </si>
  <si>
    <t>Civic Centre and Community Services painting</t>
  </si>
  <si>
    <t>Compile specifications and schedule of quantities for painting the internal walls Civic Centre and obtain quotations by 30 September</t>
  </si>
  <si>
    <t>Finalise quotations and appoint contractor for painting the civic centre.  Implement painting programme as per the implementation plan to be completed by 15 December</t>
  </si>
  <si>
    <t>Emergency Maintenance</t>
  </si>
  <si>
    <t>Conduct emergency maintenance as and when the need requires on all municipal buildings and assets (Including Pioneers Old aged homes &amp; the Aerodrome)</t>
  </si>
  <si>
    <t>Municipal house (Letsitele) renovations</t>
  </si>
  <si>
    <t xml:space="preserve">Compile specifications and schedule of quantities  for repairs and maintenance of Municipal house (Letsitele) and advertise for quotations. </t>
  </si>
  <si>
    <t>Paving Nkowankowa testing ground</t>
  </si>
  <si>
    <t xml:space="preserve">Compile specifications and schedule of quantities  for paving Nkowankowa testing ground and advertise for quotations.  </t>
  </si>
  <si>
    <t>Replaceing Aircon and furniture in Engineering Department</t>
  </si>
  <si>
    <t>Securing of Rates Hall and Morphy Access Control system</t>
  </si>
  <si>
    <t>Planning and design of Rates hall changes</t>
  </si>
  <si>
    <t>Ensure that Rates Hall is secured and Morphy Access Control System is installed.  Liaise with Safety &amp; Security</t>
  </si>
  <si>
    <t>Hand over the Morphy Access system to the CSD (Safety &amp; Security) for managing the system</t>
  </si>
  <si>
    <t>Capital Equipment</t>
  </si>
  <si>
    <t xml:space="preserve">Source Quotations for the purchasing of Fuel tankers, brush cutters and pruners </t>
  </si>
  <si>
    <t xml:space="preserve">Purchasing of Fuel tankers, brush cutters and pruners </t>
  </si>
  <si>
    <t>Refursbishment of Tzaneen Airfield Runway</t>
  </si>
  <si>
    <t>Tzaneen Airfield Fencing</t>
  </si>
  <si>
    <t>Monitor Supply Chain process to appoint contractor</t>
  </si>
  <si>
    <t>Appointment of contractor. Monitor implementation and report progress</t>
  </si>
  <si>
    <t>Progress Reports</t>
  </si>
  <si>
    <t>Roads &amp; Storm water maintenance and upgrade</t>
  </si>
  <si>
    <t>Funeral roads in all clusters</t>
  </si>
  <si>
    <t>100% compliance to requisitions submitted</t>
  </si>
  <si>
    <t>Funeral road register</t>
  </si>
  <si>
    <t>Refurbishment of streets - Haenertsburg</t>
  </si>
  <si>
    <t>Refurbishment of streets - Lenyenye</t>
  </si>
  <si>
    <t>Refurbishment of streets - Letsitele</t>
  </si>
  <si>
    <t>Refurbishment of streets - Nkowankowa</t>
  </si>
  <si>
    <t>Refurbishment of streets - Tzaneen Town</t>
  </si>
  <si>
    <t>Regravelling of internal streets all clusters</t>
  </si>
  <si>
    <t>Maintain internal streets in all clusters as and when required, report activities on a monthly basis</t>
  </si>
  <si>
    <t>Regravelling Project progress reports</t>
  </si>
  <si>
    <t xml:space="preserve">Side walk and pavements </t>
  </si>
  <si>
    <t>Maintain sidewalks and pavements as and when required, report activities on a monthly basis</t>
  </si>
  <si>
    <t>Sidewalk &amp; pavement Project progress reports</t>
  </si>
  <si>
    <t xml:space="preserve">Storm water management </t>
  </si>
  <si>
    <t>Maintain stormwater drainage systems as and when required, report activities on a montly basis</t>
  </si>
  <si>
    <t>Stormwater maintenance Project progress reports</t>
  </si>
  <si>
    <t xml:space="preserve">Tar patching </t>
  </si>
  <si>
    <t>Maintain tar roads and streets as and when required and report activities on a monthly basis</t>
  </si>
  <si>
    <t>Tar patching of sand seal roads</t>
  </si>
  <si>
    <t xml:space="preserve">100% compliance to general maintenance schedule and eradication of backlogs </t>
  </si>
  <si>
    <t>Schedule
-Project progress reports</t>
  </si>
  <si>
    <t>BlueDrop Water Certification (BDC)</t>
  </si>
  <si>
    <t>Maintain blue drop status by monitoring compliance to SANS 241:2011 at Tzaneen &amp; Letsitele water system.  Develop water safety plans and policies for Nkowankowa and Lenyenye to secure BDC</t>
  </si>
  <si>
    <t>Water Quality reports
Policies</t>
  </si>
  <si>
    <t>GreenDrop Certification (GDC)</t>
  </si>
  <si>
    <t>Develop plans for waste water management to secure GDC for Tzaneen &amp; Nkowankowa and Lenyenye.  Monitor activies to ensure adherenece to SANS 241:2011</t>
  </si>
  <si>
    <t>*Waste Water Management Plan
*Waste Water Quality reports</t>
  </si>
  <si>
    <t>Preperation of Laboratory for ISO 17025:2005 accreditation</t>
  </si>
  <si>
    <t>Development of laboratory policies</t>
  </si>
  <si>
    <t>Training of laboratory personnel</t>
  </si>
  <si>
    <t>Monitor Implementation of policy and laboratory operations</t>
  </si>
  <si>
    <t>Laboratory Policy
Progress reports
Laboratory activity reports</t>
  </si>
  <si>
    <t>Operations and maintenance sewer (distribution networks)</t>
  </si>
  <si>
    <t>100% compliance to maintenance schedules.  25% expenditure</t>
  </si>
  <si>
    <t>Maintenance Schedule
Monthly report</t>
  </si>
  <si>
    <t>Operations and maintenance water distribution network</t>
  </si>
  <si>
    <t>100% compliance to maintenance schedules. 50% expenditure</t>
  </si>
  <si>
    <t>100% compliance to maintenance schedules.  75% expenditure</t>
  </si>
  <si>
    <t>100% compliance to maintenance schedules. 100% expenditure</t>
  </si>
  <si>
    <t>Operations and maintenance water purification</t>
  </si>
  <si>
    <t>Water Works (Upgrade of telemetric system)</t>
  </si>
  <si>
    <t>Upgrading of telemetric system completed</t>
  </si>
  <si>
    <t>Create a stable and enabling economic environment by attracting suitable investors</t>
  </si>
  <si>
    <t>Building control</t>
  </si>
  <si>
    <t>Building plan approvals and inspections</t>
  </si>
  <si>
    <t>Monitor building control services ensure that building plans are approved and inspections done and clients given feedback within the required timeframes.</t>
  </si>
  <si>
    <t>Building control register of activities</t>
  </si>
  <si>
    <t>Arrange quarterly Service Delivery Thrust meetings.  Ensure involvement of relevant Sector Departments and other stakeholders and submit minutes to the MM</t>
  </si>
  <si>
    <t>Safety and Security</t>
  </si>
  <si>
    <t>% reduction in R-value of Council property lost through theft and damages by year end</t>
  </si>
  <si>
    <t>Theft &amp; damages register</t>
  </si>
  <si>
    <t>Licensing Services</t>
  </si>
  <si>
    <t>R-value generated for vehicle registration (Agency agreement)</t>
  </si>
  <si>
    <t>Records and monthly reports</t>
  </si>
  <si>
    <t>R-value generated by the issuing of learners and drivers licenses</t>
  </si>
  <si>
    <t>Traffic Services</t>
  </si>
  <si>
    <t xml:space="preserve">% decrease in road accidents </t>
  </si>
  <si>
    <t>Road accident register</t>
  </si>
  <si>
    <t>% decrease in traffic offenders</t>
  </si>
  <si>
    <t>R-value revenue collected through law enforcement</t>
  </si>
  <si>
    <t>Rand value received for fines issued / R value of fines issued (%)</t>
  </si>
  <si>
    <t xml:space="preserve"> # traffic fines issued per quarter</t>
  </si>
  <si>
    <t># of service delivery interruptions (solid waste removal)</t>
  </si>
  <si>
    <t># of households affected through interruptions (solid waste removal)</t>
  </si>
  <si>
    <t>Number of households with access to refuse removal at least once per week (O9)</t>
  </si>
  <si>
    <t>Consolidated statistical report</t>
  </si>
  <si>
    <t>Nr of households with access to basic (or higher) refuse removal (Urban)</t>
  </si>
  <si>
    <t>Nr of households with access to basic (or higher) refuse removal (Rural)</t>
  </si>
  <si>
    <t>Cemetery maintenance and upgrade</t>
  </si>
  <si>
    <t># of Cemeteries with amenities</t>
  </si>
  <si>
    <t>Cemetery register</t>
  </si>
  <si>
    <t># people using the GTM libraries</t>
  </si>
  <si>
    <t>Statistics and reports</t>
  </si>
  <si>
    <t>Parks and Open space Management</t>
  </si>
  <si>
    <t>% of households with access to parks</t>
  </si>
  <si>
    <t>Stats SA</t>
  </si>
  <si>
    <t># of dedicated parks maintained (developed)</t>
  </si>
  <si>
    <t>Parks maintenance plan</t>
  </si>
  <si>
    <t>Sport and Recreation</t>
  </si>
  <si>
    <t># of households with access to formal Sport and recreation facilities</t>
  </si>
  <si>
    <t>Stats SA (Nkowankowa, Tzaneen, Lenyenye, Julesburg, Burgersdorp and Rhelela)</t>
  </si>
  <si>
    <t>% Service delivery backlog for solid waste</t>
  </si>
  <si>
    <t>R-Value of Free Basic waste removal to affected households</t>
  </si>
  <si>
    <t># of Community Services Departmental monthly reports submitted on time</t>
  </si>
  <si>
    <t>R-value of council property lost through theft and damages</t>
  </si>
  <si>
    <t xml:space="preserve"># of internal theft cases reported </t>
  </si>
  <si>
    <t>Theft register</t>
  </si>
  <si>
    <t># of personnel/visitor cards issued per annum</t>
  </si>
  <si>
    <t>Security Register</t>
  </si>
  <si>
    <t xml:space="preserve"># complaints received with regard to the non-availability of security </t>
  </si>
  <si>
    <t>Complaints register</t>
  </si>
  <si>
    <t>% of CSD Manager's  with signed performance plans by 31 July</t>
  </si>
  <si>
    <t>Key Performance Indicators (KPIs)  - Community Services Department</t>
  </si>
  <si>
    <t>Quarterly targets per Project - Community Services Department</t>
  </si>
  <si>
    <t>Library Infrastructure</t>
  </si>
  <si>
    <t>Attend Shiluvane Library site meetings. Appoint and train GTM staff for library or train staff appointed by DSAC</t>
  </si>
  <si>
    <t xml:space="preserve">Attend Shiluvane Library site meetings. Train staff upon appointment. Folow up on furniture, equipment, cabling, IT networking, security systems etc. needed for the Shiluvane Library and advise the DSAC on placement in the Shiluvane Library. </t>
  </si>
  <si>
    <t>Manage the Shiluvane Library</t>
  </si>
  <si>
    <t>Minutes of meetings, reports and correspondence</t>
  </si>
  <si>
    <t>Learners and Drivers and Professional Drivers Permits</t>
  </si>
  <si>
    <t>Ensure that applications for learners, drivers and Professional Drivers permits are processed</t>
  </si>
  <si>
    <t>Vehicle registration and licensing</t>
  </si>
  <si>
    <t>Ensure that all vehicle registration and licensing applications are processed within a reasonable time</t>
  </si>
  <si>
    <t>Township revitalisation</t>
  </si>
  <si>
    <t>Community Parks(PP5)</t>
  </si>
  <si>
    <t>Provide inputs into the development of community parks and attend NDPG task team meeting</t>
  </si>
  <si>
    <t>Minutes and attendance register
Correspondence</t>
  </si>
  <si>
    <t>Public Transport</t>
  </si>
  <si>
    <t>Transport Master plan</t>
  </si>
  <si>
    <t>Liasise with the MDM to develop a Transport Master Plan for GTM</t>
  </si>
  <si>
    <t>Burgersdorp cattle pound</t>
  </si>
  <si>
    <t>Manage and co-ordinate impounding of stray animals. Report to Council</t>
  </si>
  <si>
    <t>GTM Law Enforcement in rural areas and scrappings</t>
  </si>
  <si>
    <t>Conducting rural traffic program as per schedule.
Manage and follow up on vehicle scrappings</t>
  </si>
  <si>
    <t>Kukula Ndlela drunken-driving blitz project</t>
  </si>
  <si>
    <t>Additional roadblocks  - 2 (Drunken driving Blitz)</t>
  </si>
  <si>
    <t xml:space="preserve">Minitzani-Bonatsela Traffic centres scholar Education </t>
  </si>
  <si>
    <t>Staging of Minitzani safety week during June/July holidays</t>
  </si>
  <si>
    <t>Conduct road safety education campaigns at rural schools. Report schools attendance in monthly reports</t>
  </si>
  <si>
    <t xml:space="preserve">Scholar patrols and cluster control points </t>
  </si>
  <si>
    <t>Ensure that road traffice is controlled at schools on busy routes to ensure scholar safety. (Laerskool Tzaneen, Unicorn, Florapark &amp; Nkowankowa &amp; Rita)</t>
  </si>
  <si>
    <t>Bulk Bin Waste Collections in Urban areas</t>
  </si>
  <si>
    <t xml:space="preserve">Monitor the collection of Bulk Bin waste in Tzaneen, Lenyene, Letsitele, Haenersburg, Nkowankowa ensure compliance to SLA. Report volumes removed </t>
  </si>
  <si>
    <t>Consolidated monthly statistics</t>
  </si>
  <si>
    <t>Composting of incoming clean greens @ Tzaneen Landfill</t>
  </si>
  <si>
    <t>Monitor the composting of clean greens at the Landfill and report volumes</t>
  </si>
  <si>
    <t>Contracted Kerbside collections</t>
  </si>
  <si>
    <t>Monitor Contracted Kerbside collections in Nkowankowa &amp; Lenyenye and ensure that services are provided as per the SLA</t>
  </si>
  <si>
    <t>Contracted Litterpicking</t>
  </si>
  <si>
    <t>Monitor Litterpicking in the outlying areas and ensure adherence to the route sheets for R/South &amp; R/North</t>
  </si>
  <si>
    <t xml:space="preserve">Health Care Waste Collections </t>
  </si>
  <si>
    <t>Monitor the collection of Health Care Waste. Report actual removals</t>
  </si>
  <si>
    <t>Landfill site operations</t>
  </si>
  <si>
    <t>Monitor Landfill site operations and ensure compliance license conditions</t>
  </si>
  <si>
    <t>Municipal Kerbside collections</t>
  </si>
  <si>
    <t>Monitor Municipal Kerbside collections in Tzaneen, Haenertsburg and Letsitele and ensure that route service schedules are adhered to. Report actual removal volumes</t>
  </si>
  <si>
    <t>Municipal Litterpicking</t>
  </si>
  <si>
    <t>Monitor Litterpicking in Tzaneen, Letsitele, Haenertsburg &amp; Nkowankowa and ensure adherance to route- sheets. Report on number of routes serviced</t>
  </si>
  <si>
    <t>Pollution awareness calender</t>
  </si>
  <si>
    <t>Planning for Waste removal calender</t>
  </si>
  <si>
    <t>Correspondence with ADDS4U</t>
  </si>
  <si>
    <t>Distribution of Waste removal calender</t>
  </si>
  <si>
    <t>Correspondence
Waste Removal Calender</t>
  </si>
  <si>
    <t>Public Toilets operations</t>
  </si>
  <si>
    <t>Monitor the implementation of the cleansing schedule for public toilets in Tzaneen(6), Nkowankowa(1), Letsitele(1), Lenyenye (1) and Haenertsburg (1)</t>
  </si>
  <si>
    <t>Recycling at source</t>
  </si>
  <si>
    <t>Manage the SLA of service provider</t>
  </si>
  <si>
    <t>SLA
Recycling statistics</t>
  </si>
  <si>
    <t>Regional Landfill site</t>
  </si>
  <si>
    <t>Liaise with Mopani District Municipality to facilitate the establishment of a regional landfill site.</t>
  </si>
  <si>
    <t>Correspondence with MDM
Minutes of Meetings</t>
  </si>
  <si>
    <t>Replacement of bins</t>
  </si>
  <si>
    <t>Replace depleted bins as and when required</t>
  </si>
  <si>
    <t>Proof of purchase</t>
  </si>
  <si>
    <t>Solid waste Landfill audit</t>
  </si>
  <si>
    <t>Conduct internal audit of landfill by 30 September andcontinuously monitor compliance of license conditions</t>
  </si>
  <si>
    <t>Conduct internal audit of landfill by 30 December andcontinuously monitor compliance of license conditions</t>
  </si>
  <si>
    <t>Conduct internal audit of landfill by 30 March andcontinuously monitor compliance of license conditions</t>
  </si>
  <si>
    <t>Ensure that an external audit of the landfill is conducted by 30 June.  Conduct internal audit of landfill by 30 June andcontinuously monitor compliance of license conditions</t>
  </si>
  <si>
    <t>Internal Audit reports (4)
External Audit report</t>
  </si>
  <si>
    <t>Village waste collection</t>
  </si>
  <si>
    <t>Prioritisation of 13 Waste Service Areas and Draft of individual SLA's.</t>
  </si>
  <si>
    <t>Submit prioritised list of WSA's to Council and submit to IDP for budgeting</t>
  </si>
  <si>
    <t>Ensure inclusion in 2013/14 IDP for prioritisation</t>
  </si>
  <si>
    <t>SLA
Council Item</t>
  </si>
  <si>
    <r>
      <t>Waste Management mass containers - 10mx6m</t>
    </r>
    <r>
      <rPr>
        <i/>
        <sz val="10"/>
        <color indexed="8"/>
        <rFont val="Calibri"/>
        <family val="2"/>
      </rPr>
      <t>³</t>
    </r>
  </si>
  <si>
    <t>Draft Specifications for quotations, obtain quotations via Supply Chain</t>
  </si>
  <si>
    <t>Technical evaluation and recommendations for purchasing</t>
  </si>
  <si>
    <t>Place order for Skips</t>
  </si>
  <si>
    <t>Supply by service provider</t>
  </si>
  <si>
    <t>Specifications
Proof of payment</t>
  </si>
  <si>
    <t>Wise-up on Waste</t>
  </si>
  <si>
    <t>Arrange training for Eco Clubs at municipal training facility.</t>
  </si>
  <si>
    <t>Training programme &amp; attendance registers</t>
  </si>
  <si>
    <t>Solid waste management contraventions</t>
  </si>
  <si>
    <t>Monitor issueing of Intention to Prosecute's. (ITP). Report number of ITP's issued.  Submit to Law Enforcement</t>
  </si>
  <si>
    <t>ITP register</t>
  </si>
  <si>
    <t>Maintenance and upgrade of cemeteries</t>
  </si>
  <si>
    <t>Cemetery Management</t>
  </si>
  <si>
    <t>Maintain existing cemeteries and  liaise with Land, Property and Housing Division for the acquisition of land for new cemeteries</t>
  </si>
  <si>
    <t>Maintenance Schedule, Records of correspondence</t>
  </si>
  <si>
    <t>Cemetery Register (Rural)</t>
  </si>
  <si>
    <t>Train ward committee members on the utilisation of the cemetry register. Capture rural cemetery register data on a monthly basis</t>
  </si>
  <si>
    <t>Monitor the usage of the rural cemetery register and capture data on a monthly basis</t>
  </si>
  <si>
    <t>Cemetery Register
Training attendance register
Consolidated data</t>
  </si>
  <si>
    <t>Expansion of storeroom at Nkowankowa DLTC</t>
  </si>
  <si>
    <t>Planning for alterations. Monitor Alterations to existing structure</t>
  </si>
  <si>
    <t>Furniture - Tzaneen DLTC</t>
  </si>
  <si>
    <t>Purchase new furniture for Tzaneen DLTC</t>
  </si>
  <si>
    <t>Community Safety</t>
  </si>
  <si>
    <t>Community Safety Forums</t>
  </si>
  <si>
    <t>Arrange Community Safety Forum meetings and attend to problems</t>
  </si>
  <si>
    <t>Community Safety Forum Action Plan
Minutes &amp; Attendance Registers of meetings</t>
  </si>
  <si>
    <t>Environmental management</t>
  </si>
  <si>
    <t>Agatha Cemetery Environmental Impact Assessment</t>
  </si>
  <si>
    <t>Prepare tender specifications and submit to SCM.</t>
  </si>
  <si>
    <t>Appointment of service provider</t>
  </si>
  <si>
    <t>Monitor the drafting of the EIA</t>
  </si>
  <si>
    <t>Monitor the drafting of the EIA.</t>
  </si>
  <si>
    <t>Correspondence with SCM</t>
  </si>
  <si>
    <t>Environmental Health Plan</t>
  </si>
  <si>
    <t>Implement Environmental Health plan. Review Environmental Health Plan</t>
  </si>
  <si>
    <t>Implement Environmental Health plan.  Review Environmental Health Plan</t>
  </si>
  <si>
    <t>Implement Environmental Health plan. Submit revised Environmental Health plan for inclusion in the IDP</t>
  </si>
  <si>
    <t>Implement Environmental Health plan</t>
  </si>
  <si>
    <t>Environmental management plan</t>
  </si>
  <si>
    <t>Implement Environmental Management plan</t>
  </si>
  <si>
    <t>Implement Environmental Management plan. Review current Environmental management plan</t>
  </si>
  <si>
    <t>Implement Environmental Management plan. Review current Environmental management plan and submit for inclusion in draft IDP</t>
  </si>
  <si>
    <t xml:space="preserve">Implement Environmental Management plan. </t>
  </si>
  <si>
    <t>Environmental management plan
EIAs/ Environmental Management reports &amp; monitoring reports</t>
  </si>
  <si>
    <t>Hawkers Esplanade - Letsitele</t>
  </si>
  <si>
    <t>Plan and design hawkers esplanade</t>
  </si>
  <si>
    <t>Procure service provider</t>
  </si>
  <si>
    <t>Construction of Hawkers Esplanade</t>
  </si>
  <si>
    <t>Plans, Designs &amp; progress report</t>
  </si>
  <si>
    <t>Industrial impact management</t>
  </si>
  <si>
    <t>Evaluate industrial premises
Respond to air pollution incidents
Issue contravention notices and follow up on contraventions
Attend training course for EMI's (Industrial)</t>
  </si>
  <si>
    <t>Star grading system (Food handling premises monitoring)</t>
  </si>
  <si>
    <t xml:space="preserve">Evaluation of food handling premises
Issue contravention notices and follow up on contraventions
Issuing of certificates of acceptability
</t>
  </si>
  <si>
    <t>Evaluation of food handling premises
Issue contravention notices and follow up on contraventions
Issuing of certificates of acceptability. Host Food hygiene Seminar</t>
  </si>
  <si>
    <t xml:space="preserve">Evaluation of food handling premises
Issue contravention notices and follow up on contraventions
Issuing of certificates of acceptability and star grading certificates
</t>
  </si>
  <si>
    <t xml:space="preserve">Monthly report
Seminar Report
</t>
  </si>
  <si>
    <t>Vector control</t>
  </si>
  <si>
    <t>Procurement of insecticide and implementation of vector control program</t>
  </si>
  <si>
    <t>Implementation of vector control program</t>
  </si>
  <si>
    <t>Vector control program</t>
  </si>
  <si>
    <t>Water quality monitoring</t>
  </si>
  <si>
    <t>100% compliance to water quality monitoring schedule and 25% expenditure. Liaise with Dpt Water Affairs to roll out water Quality monitoring programme</t>
  </si>
  <si>
    <t>100% compliance to water quality monitoring schedule and 50% expenditure. Liaise with Dpt Water Affairs to roll out water Quality monitoring programme</t>
  </si>
  <si>
    <t>100% compliance to water quality monitoring schedule and 75% expenditure. Liaise with Dpt Water Affairs to roll out water Quality monitoring programme</t>
  </si>
  <si>
    <t>100% compliance to water quality monitoring schedule and 100% expenditure. Liaise with Dpt Water Affairs to roll out water Quality monitoring programme</t>
  </si>
  <si>
    <t>Water monitoring schedule 
Monthly reports
Correspondence with DWA</t>
  </si>
  <si>
    <t>Wetland Management</t>
  </si>
  <si>
    <t>Assist with wetland management by ensuring alien vegetation control</t>
  </si>
  <si>
    <t>Wetland maintenance programme</t>
  </si>
  <si>
    <t>Annual GTM library Competition</t>
  </si>
  <si>
    <t>30/11/2012</t>
  </si>
  <si>
    <t>R 6,000 &amp; Donations</t>
  </si>
  <si>
    <t>Library competition drafted, announced &amp; publicized</t>
  </si>
  <si>
    <t>Competition adjudicated, awards function held. At least 500 entries received</t>
  </si>
  <si>
    <t>Completed 500 Learners participating in annual library competition</t>
  </si>
  <si>
    <t>Competition entry form, samples of entries, list of participating schools, awards function programme, press</t>
  </si>
  <si>
    <t>Assistance to community libraries</t>
  </si>
  <si>
    <t>Donations</t>
  </si>
  <si>
    <t>Assist with the establishment of community Libraries through facilitating Biblionef donations providing a simplified Library management guide and rudimentary training.</t>
  </si>
  <si>
    <t>Reports to Arts &amp; Culture cluster</t>
  </si>
  <si>
    <t>Book related events</t>
  </si>
  <si>
    <t>R6,000 &amp; Donations</t>
  </si>
  <si>
    <t>2 Book related arts and culture events arranged and hosted.</t>
  </si>
  <si>
    <t>2 Holiday programmes and 3 Book related arts and culture events arranged and hosted.</t>
  </si>
  <si>
    <t>2 Holiday programmes and 5 book related arts and culture events arranged and hosted.</t>
  </si>
  <si>
    <t>3 Holiday programmes and 6 book related arts and culture events arranged and hosted.</t>
  </si>
  <si>
    <t>Relevant section from annual report , dates, programmes, photos, press</t>
  </si>
  <si>
    <t>Molati Library support</t>
  </si>
  <si>
    <t>Attend Molati Library site meetings.</t>
  </si>
  <si>
    <t>Attend Molati Library site meetings. Compile list of furniture and equipment needed and forward to DSAC</t>
  </si>
  <si>
    <t>Attend Molati Library site meetings.  Combile list of books neede and forward to DSAC</t>
  </si>
  <si>
    <t>Attend Molati Library site meetings. Prepare staff requisitions for staff to be appointed</t>
  </si>
  <si>
    <t xml:space="preserve">Site reports
Correspondence with DSAC
</t>
  </si>
  <si>
    <t>Library development and reading promotion</t>
  </si>
  <si>
    <t>Ensure that accurate information services, continues user education, prompt lending services and balanced collection development takes place</t>
  </si>
  <si>
    <t>Computerised library lending function</t>
  </si>
  <si>
    <t>100% of Letsitele and Haenertsburg Library books barcoded. 60% of Tzaneen Library books barcoded</t>
  </si>
  <si>
    <t>50% of Letsitele and Haenertsburg library books linked to SLIMS system and 100% of Tzaneen library books barcoded</t>
  </si>
  <si>
    <t>100% of Haenertsburg and Letsitele library books linked to SLIMS system. 40% of Tzaneen libary books linked to SLIMS</t>
  </si>
  <si>
    <t>SLIMS fully operation at Letsitele and Haenertsburg libraries. 100% of Tzaneen library books linked to SLIMS</t>
  </si>
  <si>
    <t>Reports to DSAC</t>
  </si>
  <si>
    <t xml:space="preserve">Maintenance and upgrade of parks and open spaces </t>
  </si>
  <si>
    <t>Garden management</t>
  </si>
  <si>
    <t>Maintain all gardens, attend to complaints from the public and keep a register</t>
  </si>
  <si>
    <t xml:space="preserve"> Maintain all gardens, attend to complaints from the public and keep a register</t>
  </si>
  <si>
    <t>Maintenance Schedule
-Complaints register</t>
  </si>
  <si>
    <t>Open space management</t>
  </si>
  <si>
    <t>Supervise service provider to ensure compliance to the SLA</t>
  </si>
  <si>
    <t>Parks maintenance schedule</t>
  </si>
  <si>
    <t>Sports and Recreation facility management</t>
  </si>
  <si>
    <t>Co-ordinate the maintenance of play apparatus, recreational facilities and stadiums</t>
  </si>
  <si>
    <t>Sport and Recreational Facility maintenance schedule</t>
  </si>
  <si>
    <t>Sport and recreation</t>
  </si>
  <si>
    <t xml:space="preserve">GTM Jazz Festival  </t>
  </si>
  <si>
    <t>Plan GTM Jazz festival for 2013</t>
  </si>
  <si>
    <t>Number of Tickets, sold, report, photos, advertisement</t>
  </si>
  <si>
    <t>Arts and Culture monitoring</t>
  </si>
  <si>
    <t>Arts &amp; Culture Programme
Training attendance register
Correspondence</t>
  </si>
  <si>
    <t>Sports and Recreation monitoring</t>
  </si>
  <si>
    <t>Monitor preparations and implementation of Sports programme by the Sport and Recreation Council</t>
  </si>
  <si>
    <t>Attendance registers for proof of attendance. Programme and report.</t>
  </si>
  <si>
    <t>SAIMSA Games</t>
  </si>
  <si>
    <t>Co-ordinate and facilitate SAIMSA Games to b held during 22-29 September in Botswana</t>
  </si>
  <si>
    <t>Advertisements and Programmes , Reports and minutes.</t>
  </si>
  <si>
    <t>Hawkers Policy &amp; By-law</t>
  </si>
  <si>
    <t>Review Hawkers policy and By-law</t>
  </si>
  <si>
    <t>Submit Hawkers Policy to Council for adoption and the By-law for public participation</t>
  </si>
  <si>
    <t>Submit Hawkers Bylaw to CORP for gazetting</t>
  </si>
  <si>
    <t>Building Access control</t>
  </si>
  <si>
    <t xml:space="preserve">Ensure that access to all Council buildings are monitored and access controlled by managing the Security Service Provider. Manage Morphy access control system upon installation. Keep records of complaints regarding security </t>
  </si>
  <si>
    <t>Security Monthly reports
-Complaints Register
-Morphy Access Control System functionality report</t>
  </si>
  <si>
    <t>Securing Council Property</t>
  </si>
  <si>
    <t xml:space="preserve">Ensure that Security Service Provider guard Council property.  Keep record of all stolen property and follow all the necessary steps to report theft to the Police. </t>
  </si>
  <si>
    <t>Ensure that Security Service Provider guard Council property.  Keep record of all stolen property and follow all the necessary steps to report theft to the Police</t>
  </si>
  <si>
    <t>Security Monthly Reports
-Stolen property register including case numbers
e</t>
  </si>
  <si>
    <t>By-Law enforcement</t>
  </si>
  <si>
    <t xml:space="preserve">Dog licenses and temporary advertisement </t>
  </si>
  <si>
    <t>Attend to and resolve all complaints received relating to Dog licenses and temporary advertisements. Keep a register of complaints</t>
  </si>
  <si>
    <t>Register of complaints regarding Dog licenses &amp; Temporary advertisements</t>
  </si>
  <si>
    <t>Key Performance Indicators (KPIs)  - Planning and Economic Development</t>
  </si>
  <si>
    <t>Quarterly targets per Project - Planning and Economic Development</t>
  </si>
  <si>
    <t>Human Settlements</t>
  </si>
  <si>
    <t># of housing units constructed</t>
  </si>
  <si>
    <t>Provincial PMU reports</t>
  </si>
  <si>
    <t># of jobs created for youth, women and people with disabilities through LED initiatives</t>
  </si>
  <si>
    <t>Job creation register</t>
  </si>
  <si>
    <t xml:space="preserve">% Of land use changes captured on GIS </t>
  </si>
  <si>
    <t>Human &amp; Financial Resource commitments for GIS/MIS
List of requests for cadastre changes submitted to services provider</t>
  </si>
  <si>
    <t xml:space="preserve"># of Manager meetings </t>
  </si>
  <si>
    <t>Minutes and Attendance registers of Manager meetings</t>
  </si>
  <si>
    <t># of Stakeholder meetings held</t>
  </si>
  <si>
    <t>Minutes and Attendance Registers
Correspondence with stakeholders
Signed TOR/MOU's with stakeholders</t>
  </si>
  <si>
    <t># of PED Departmental monthly reports submitted on time</t>
  </si>
  <si>
    <t># of LED Thrust meetings held</t>
  </si>
  <si>
    <t>Minutes and Attendance Registers
Correspondence with stakeholders</t>
  </si>
  <si>
    <t># of Departmental policies developed/reviewed</t>
  </si>
  <si>
    <t>1.  Regulation of Spaza Shops policy
2. Tavern policy
3.  Alienation of municipal owned land policy
4.  Policy on Allocation and occupation of municipal houses
5. Prevention of illegal occupation of Land Policy
6. Pioneers Policy
7. Review of SDF
8, Housing Plan</t>
  </si>
  <si>
    <t># of GTEDA board meetings attended</t>
  </si>
  <si>
    <t xml:space="preserve">Attendance Registers
</t>
  </si>
  <si>
    <t>Community Works Programme</t>
  </si>
  <si>
    <t>Number of job opportunities created through the CWP</t>
  </si>
  <si>
    <t xml:space="preserve">No target -reporting </t>
  </si>
  <si>
    <t>CWP Employment register</t>
  </si>
  <si>
    <t>Township Revitalisation</t>
  </si>
  <si>
    <t># of NDPG projects finalised</t>
  </si>
  <si>
    <t>Reports from Project Manager</t>
  </si>
  <si>
    <t>% of monthly NDPG reports submitted on time</t>
  </si>
  <si>
    <t>Proof of submission of NDPG reports</t>
  </si>
  <si>
    <t># of monthly NDPG meetings</t>
  </si>
  <si>
    <t>Minutes of NDPG meetings</t>
  </si>
  <si>
    <t>% of PED Manager's  with signed performance plans by 31 July</t>
  </si>
  <si>
    <t>Human settlements</t>
  </si>
  <si>
    <t>560 units for un blocking of the blocked project. Wards- 4,5,10,11,16,19,23,24,28,29, 30 and 34</t>
  </si>
  <si>
    <t>Verification of beneficiaries and effect changes on status quo report where possible</t>
  </si>
  <si>
    <t>Continuous monitoring through meetings and site visits</t>
  </si>
  <si>
    <t>Correspondence with COGHSTA
Minutes and attendance registers
Quarterly Council reports /items</t>
  </si>
  <si>
    <t>Acquisition of land parcels for development</t>
  </si>
  <si>
    <t>Liaise with all relevant stakeholders for the acquisition of land for the realisation of the 2030 vision (Berlyn, Pusela, Portion 36 &amp; 37 of Hamawasha, Muhlaba's Location, Gelukaut Farm, Haenertsburg town, Shivurali and Ledzee)</t>
  </si>
  <si>
    <t xml:space="preserve">Correspondence
Minutes of meetings with TA, PW, Rural Development and Land reform, HDA, COGHSTA
</t>
  </si>
  <si>
    <t>Administration of tenants at  Portion 6 of Pusela 555LT and development of plans</t>
  </si>
  <si>
    <t>Allocation and administration of tenants
Handling of queries</t>
  </si>
  <si>
    <t>Administration of tenants and handling of queries</t>
  </si>
  <si>
    <t>Administration of tenants and  handling of queries</t>
  </si>
  <si>
    <t>Lease agreements</t>
  </si>
  <si>
    <t>Emergency Housing (44 units)</t>
  </si>
  <si>
    <t>Completion of beneficiary lists and attach documents and details 
Submission of forms to COGHSTA
Verification of beneficiaries
Monitor project implementation  to be completed by end of September</t>
  </si>
  <si>
    <t>Updated RDP Housing Beneficiary list
Correspondence regarding
Housing Project steering Committee minutes &amp; attendance registers</t>
  </si>
  <si>
    <t>Low Cost housing - RDP Housing (333 units)</t>
  </si>
  <si>
    <t>COGHSTA</t>
  </si>
  <si>
    <t xml:space="preserve">Completion of beneficiary lists and attach documents and details 
Submission of forms to COGHSTA
Verification of beneficiaries
Monitor project implementation </t>
  </si>
  <si>
    <t>Monitor Projec implementation and report progress on the building of houses at the allocated villages</t>
  </si>
  <si>
    <t>Report on Marirone (22), Mulati (20), Bordeaux (20), Serututung (20), Matsilapata (20), Ramotshinyadi (18), Moleketla (19), Nsako (10), Bonn(10), Rikhotso (10), Mawa Block 6(10), Xihoko (10), Mookgo (10), Pharare (10), Ezekhanya(10), Makhubedung(10), Mogapeng(10), Ga-Wally(10), Nyakelani(10), Radoo (10), Ramotshinyadi(10), Burgersdorp (8), Rwanda (6), Mkambako (4), Mugwazeni (4), Fobeni (3), Nyakelang (3), Motupa (2), Nwajaheni(2), Mandlakazi (2), Lefara(2), Maramofase (2), Bokhuta (1), Mapitlula (1), Radoo (1), Myakayaka (1), Runnymede(1), Sunnyside(1), Mariveni(1), Relela(1), Pulanen(1), Dan(1), Mphame(1), Mogoboya(1), Mamitwa(1), Mavele(1), Serare(1), Leolo(1), Mookgo(1).</t>
  </si>
  <si>
    <t>Pioneer housing administration</t>
  </si>
  <si>
    <t>Allocation and administration of tenants. Attend to queries and complaints</t>
  </si>
  <si>
    <t>Correspondence 
Monthly reports
Complaints register</t>
  </si>
  <si>
    <t>Monitor the development of community parks and report progress</t>
  </si>
  <si>
    <t>Minutes of meetings and monthly reports</t>
  </si>
  <si>
    <t>Furniture for PED offices</t>
  </si>
  <si>
    <t>Procure new furniture for the PED office</t>
  </si>
  <si>
    <t>Archiving (Filing) for PED</t>
  </si>
  <si>
    <t>Establish nature of filing system required at Town Managers Offices in conjuction with Records</t>
  </si>
  <si>
    <t>Establish filing system with the assistance of the Records section</t>
  </si>
  <si>
    <t>Ensure that filing system are maintained with the assistance of Records</t>
  </si>
  <si>
    <t>Proof of purchase 
Communiques</t>
  </si>
  <si>
    <t>Monitor the implementation of the Rural Broadband connectivity and report to Council</t>
  </si>
  <si>
    <t>Minutes of meetings &amp;
Monthly reports</t>
  </si>
  <si>
    <t>Alienation of sites</t>
  </si>
  <si>
    <t>Identify available land for alienation.  Manage the alienation of sites.  Prepare documentation for the servicing of sites and implementation to ESD and submit to CFO for advertising and awarding of bids.</t>
  </si>
  <si>
    <t>Identify available land for alienation and submit proposals and recommendations to Director PED by 31 October 2012  Manage the alienation of sites.  Identify available land for alienation.  Prepare documentation for the servicing of sites and implementation to ESD and submit to CFO for advertising and awarding of bids.</t>
  </si>
  <si>
    <t>Manage the alienation of sites .  Identify available land for alienation.    Prepare documentation for the servicing of sites and implementation to ESD and submit to CFO for advertising and awarding of bids.</t>
  </si>
  <si>
    <t>Manage the alienation of sites .  Identify available land for alienation.  Prepare documentation for the servicing of sites and implementation to ESD and submit to CFO for advertising and awarding of bids.</t>
  </si>
  <si>
    <t>Deed of sale for all alienated sites</t>
  </si>
  <si>
    <t>Create community beneficiation and empowerment opportunities</t>
  </si>
  <si>
    <t>Agriculture</t>
  </si>
  <si>
    <t>Land Reform/Agriculture project support</t>
  </si>
  <si>
    <t>Facilitate land reform forum meeting
Attend monthly and quarterly meetings for identified agricultural projects  and facilitate services to be provided to the identified projects (Tours, Mokgolobotho, Sapekoe, Banareng, Bathlabine, Kgatle, Mkomomonto, Maitjeng and Balepye). Engange stakeholder in freight study throug DRT and support during events</t>
  </si>
  <si>
    <t>Facilitate land reform forum meeting
Attend monthly and quarterly meetings for identified agricultural projects  and facilitate services to be provided to the identified projects (Tours, Mokgolobotho, Sapekoe, Banareng, Bathlabine, Kgatle, Mkomomonto, Maitjeng andBalepye). Engange stakeholder in freight study throug DRT and support during events</t>
  </si>
  <si>
    <t>Monthly reports
Minutes &amp; agendas</t>
  </si>
  <si>
    <t>Renovation of Sapekoe staff compound</t>
  </si>
  <si>
    <t>Report on progress with the implementation of the Renovation of the Sapekoe staff compound by GTEDA</t>
  </si>
  <si>
    <t>GTEDA Progress reports</t>
  </si>
  <si>
    <t>Community Works</t>
  </si>
  <si>
    <t>Community works support</t>
  </si>
  <si>
    <t>Facilitation and identification of areas for the implementation of community works programme. Chair meetings of Reference Committee.  Report quarterly on jobs created through the CWP</t>
  </si>
  <si>
    <t>Support, attend and chair meetings and liaise with internal departments regarding the implementation and maintenance of the identified projects.  Report quarterly on jobs created through the CWP</t>
  </si>
  <si>
    <t>Quarterly Job reation report
Correspondence
Minutes of meetings and attendance registers</t>
  </si>
  <si>
    <t>Commercialisation of the Tzaneen Airfield</t>
  </si>
  <si>
    <t>Liaise with MDM on implementing the Airfield Feasibility study</t>
  </si>
  <si>
    <t>GTEDA Sustainability</t>
  </si>
  <si>
    <t>Provide continuous support to GTEDA to ensure self- sustainability.  Attend board and monthly meetings as per invitation and scheduled. Monitor implementation of SLA. Monitor progress with Business Support hub.</t>
  </si>
  <si>
    <t>Provide continuous support to GTEDA to ensure self-sustainability.  Attend board and monthly meetings as per invitation and schedule. Monitor adherence to SLA</t>
  </si>
  <si>
    <t>LED strategy review</t>
  </si>
  <si>
    <t>Submit LED projects from revised strategy to GTEDA &amp; IDP for prioritisation and implementation.  Monitor progress</t>
  </si>
  <si>
    <t>LED Strategy</t>
  </si>
  <si>
    <t>Partnerships and Stakeholder meetings</t>
  </si>
  <si>
    <t xml:space="preserve">Faciltate the development of MOU's with LDA, Hand in Hand and Limpopo LED Resource Center.
Facilitate meetings with identified stakeholders Establish and conclude clear terms of references for the establishment of the LED forum. </t>
  </si>
  <si>
    <t>Facilitate the breakfast session for LED report and planned projects.Faciltate the development of MOU's with LDA, Hand in Hand and Limpopo LED Resource Center.
Strenthening of partnerships and facilitate bi-monthly  meetings with LED forum members.</t>
  </si>
  <si>
    <t>Faciltate the development of MOU's with LDA, Hand in Hand and Limpopo LED Resource Center. Strenthening of partnerships and facilitate bi-monthly  meetings with LED forum members.</t>
  </si>
  <si>
    <t>3 signed MOU's LED forum meeting minutes and attendance registers</t>
  </si>
  <si>
    <t>SMME strategy development</t>
  </si>
  <si>
    <t>Facilitate meetings with relevant stakeholders for the development of the SMME strategy.</t>
  </si>
  <si>
    <t>Advertising for the development of the SMME strategy. Appointment of the service provider</t>
  </si>
  <si>
    <t>Monitoring the service provider for the development of the strategy</t>
  </si>
  <si>
    <t>Presentation of the final document and Council resolution.</t>
  </si>
  <si>
    <t>Minutes and monthly reports</t>
  </si>
  <si>
    <t>SMME Support</t>
  </si>
  <si>
    <t xml:space="preserve"> Facilitate the establishment of partnerships with development agencies
Facilitate establishment of cooperatives within CWP projects  and other  cooperatives and build relationships</t>
  </si>
  <si>
    <t>Monthly reports
Co-operatives establishment records</t>
  </si>
  <si>
    <t>Tannery and Leather making</t>
  </si>
  <si>
    <t>Report on progress with the implementation of the Tannery and Leather making project by GTEDA</t>
  </si>
  <si>
    <t>Poverty reduction &amp; Empowerment</t>
  </si>
  <si>
    <t>Employment Database Development</t>
  </si>
  <si>
    <t>Arrangements for Job Creation Summit.  Cleaning of Jobcreation Database</t>
  </si>
  <si>
    <t>Host Employment Creation Summit for the District and report to Council</t>
  </si>
  <si>
    <t>Maintain Employment Creation Database</t>
  </si>
  <si>
    <t>Job Creation summit report</t>
  </si>
  <si>
    <t>Poverty Alleviation strategy</t>
  </si>
  <si>
    <t>Pilot the development of a Poverty Alleviation strategy in Ward 1. Report progress.  Ensure capacity building of Municipal Employees by UNIVEN</t>
  </si>
  <si>
    <t>Tourism</t>
  </si>
  <si>
    <t xml:space="preserve">Facilitate LTA meetings and ensure inclusive participation by other community Tourism structures. Coordinate monthly meetings and share information based on Tourism. Database and finalize the TOR/MOU. </t>
  </si>
  <si>
    <t>Facilitate LTA meetings and ensure inclusive participation by other community Tourism structures. Coordinate monthly meetings and share information based on Tourism.</t>
  </si>
  <si>
    <t>Monthly reports
Minutes &amp; agendas Database of tourism stakeholders/beneficiaries</t>
  </si>
  <si>
    <t>Tourism Events</t>
  </si>
  <si>
    <t>Co-ordinate tourism activities as per annual calendar and in conjunction with business and marketing division
Finalisation and adoption of events calendar
Letaba Show
Springfair.  Support Tourism month &amp; Arrive Alive</t>
  </si>
  <si>
    <t>Co-ordinate tourism activities as per annual calendar and in conjunction with business and marketing division
Facilitate Getaway show
Tourism month
Mohlaba day
Tzaneen flea market.  Coordinate the funding for the Crisis Centre. Facilitate Tourism route meeting</t>
  </si>
  <si>
    <t>Co-ordinate tourism activities as per annual calendar and in conjunction with business and marketing division
Facilitate Arrive alive, Marula festival and 4X4 Rally.  Advertise and appoint the service provider to develop the tourism route.</t>
  </si>
  <si>
    <t>Co-ordinate tourism activities as per annual calendar and in conjunction with business and marketing division
Facilitate Indaba, Flea market. Finalis and adopt the developed route</t>
  </si>
  <si>
    <t>Minutes and agendas
Tourism Route Marketing plan</t>
  </si>
  <si>
    <t>Tourism Support</t>
  </si>
  <si>
    <t>Tourism Framework</t>
  </si>
  <si>
    <t>Land administration</t>
  </si>
  <si>
    <t>Development of Portion 11 of Mohlaba's location (Bindzulani)</t>
  </si>
  <si>
    <t>Re-open negotiations with Limpopo Provincial  Department of Public Works, LIMDEV, Cief Moghlaba to develop Bindzulani</t>
  </si>
  <si>
    <t>Correspondence document with LIMDEV and Public Works</t>
  </si>
  <si>
    <t xml:space="preserve">Monitoring and follow up on month-to-month lease agreements
</t>
  </si>
  <si>
    <t>Monitoring and follow up on month-to-month lease agreements</t>
  </si>
  <si>
    <t>Correspondence 
Monthly reports</t>
  </si>
  <si>
    <t>Nkowankowa &amp; Lenyenye land ownership data cleansing</t>
  </si>
  <si>
    <t>Confirm beneficiary and ownership of land and houses (pre &amp; post 1994)</t>
  </si>
  <si>
    <t>Project Progress reports</t>
  </si>
  <si>
    <t xml:space="preserve">Transfer of state owned land </t>
  </si>
  <si>
    <t>Negotiate with Public Works  and LIMDEV and co-Ordinate the transfer of Haenertsburg Town and other state land to Greater Tzaneen Municipality</t>
  </si>
  <si>
    <t>Correspondence
-Minutes of meetings</t>
  </si>
  <si>
    <t>Nkowankowa Central Activity Development initiative (PP6)</t>
  </si>
  <si>
    <t xml:space="preserve">Monitor progress with implementation of Nkowankowa Central Activity Development Initiative and report to Council </t>
  </si>
  <si>
    <t>Minutes
Monthly reports</t>
  </si>
  <si>
    <t>Nkowankowa East Integrated (PP8)</t>
  </si>
  <si>
    <t>Monitor progress with PP8 implementation and report to Council</t>
  </si>
  <si>
    <t>Demarcation of rural sites</t>
  </si>
  <si>
    <t>Submit list or requirements to COGHSTA</t>
  </si>
  <si>
    <t>Monitor submission list for allocation of funds</t>
  </si>
  <si>
    <t>Faciliate the process of demarcation with service providers</t>
  </si>
  <si>
    <t>Submit progress report to Council on the the demarcation process. Hand over of sites to Traditional Authority for allocation</t>
  </si>
  <si>
    <t>Copies of reports
Minutes
Correspondence
General Plans</t>
  </si>
  <si>
    <t>Departmental Strategic Sessions and staff development</t>
  </si>
  <si>
    <t>Conduct Departmental Strategic Session by December</t>
  </si>
  <si>
    <t>Conduct Departmental Strategic Session by 30 June</t>
  </si>
  <si>
    <t>2 Strategic Session Reports
Resolution register</t>
  </si>
  <si>
    <t>Arrange quarterly LED Thrust meetings.  Ensure involvement of relevant Sector Departments and other stakeholders and submit minutes to the MM</t>
  </si>
  <si>
    <t>Partial Cancellation of General plan of Tz Ext 13,15 of Erf 3078</t>
  </si>
  <si>
    <t>Appoint service provider to create a park site</t>
  </si>
  <si>
    <t>Submission of application  to surveyor general</t>
  </si>
  <si>
    <t>Monitor the approcal of General Plan by Serveyor General</t>
  </si>
  <si>
    <t>Approcal of General plan</t>
  </si>
  <si>
    <t>General Plan
SG diagram</t>
  </si>
  <si>
    <t>Rural Development Strategy</t>
  </si>
  <si>
    <t>Appoint service provider for drafting a Rural Development Strategy. Monitor the drafting of a Rural Development Strategy. Ensure that all Departments are actively involved in the drafting of the strategy</t>
  </si>
  <si>
    <t>Monitor the drafting of a Rural Development Strategy. Ensure that all Departments are actively involved in the drafting of the strategy</t>
  </si>
  <si>
    <t>Draft Rural Development Strategy Ready by 30 March '13 for public consultation.</t>
  </si>
  <si>
    <t>Submit Rural Development Strategy to Council for adoption along with the IDP.</t>
  </si>
  <si>
    <t>Correspondence &amp; public Participation records
Rural Development Strategy
Council Minutes on Rural Development Strategy</t>
  </si>
  <si>
    <t>Rural Nodal Development Plans Bulamahlo (Community Centre)</t>
  </si>
  <si>
    <t>Appointment of Service Provider</t>
  </si>
  <si>
    <t>Appointment of service provider to implement identified project</t>
  </si>
  <si>
    <t>Draft feasibility study presented to Councillors.  Approve Conditions of Establishment</t>
  </si>
  <si>
    <t>Proclaimed township</t>
  </si>
  <si>
    <t>Township approval</t>
  </si>
  <si>
    <t>Socio - Economic survey</t>
  </si>
  <si>
    <t>Investigate possible service providers for the Socio - Economic survey. Appoint service provider. Ensure that TOR covers poverty alleviation, indicators of economic growth &amp; indigent management</t>
  </si>
  <si>
    <t>Monitor the Socio - Economic Survey processes and report progress to Council</t>
  </si>
  <si>
    <t>Submit report to Council on the findings of the Socio - Economic survey</t>
  </si>
  <si>
    <t>Signed SLA
Progress Reports
Council Item</t>
  </si>
  <si>
    <t>Thusong Services</t>
  </si>
  <si>
    <t>Visiting Thusong services centres on quarterly basis and marketing department during visits</t>
  </si>
  <si>
    <t>Minutes of Departmental Meeting at Thusong Centres</t>
  </si>
  <si>
    <t>Integrated Spatial development</t>
  </si>
  <si>
    <t>Digital Camera</t>
  </si>
  <si>
    <t xml:space="preserve">Source quotations </t>
  </si>
  <si>
    <t>Procure digital cameras</t>
  </si>
  <si>
    <t>Proof of aquisition</t>
  </si>
  <si>
    <t>Formulation of Density Policy (social contribution)</t>
  </si>
  <si>
    <t>R150 000</t>
  </si>
  <si>
    <t>Appointment of Service Provider. Report progress of service provider</t>
  </si>
  <si>
    <t>Draft Density Policy ready. Report progress of service provider</t>
  </si>
  <si>
    <t xml:space="preserve">Council adoption. Report progress of service provider  </t>
  </si>
  <si>
    <t>Implementation of Policy. Report progress of service provider</t>
  </si>
  <si>
    <t>Council Item Density Policy</t>
  </si>
  <si>
    <t>Formulation of Tavern Policy</t>
  </si>
  <si>
    <t>Implement Tavern Policy and report number of applications received and approved</t>
  </si>
  <si>
    <t>Applications Register</t>
  </si>
  <si>
    <t>GPS</t>
  </si>
  <si>
    <t>Implementation of Nkowankowa Local Area Plan (Aquisition of shopping mall site)</t>
  </si>
  <si>
    <t>R200 000</t>
  </si>
  <si>
    <t>Negotiation with the Traditional Authorities through the Councillors to releace Bindzulani land for development. Report progress</t>
  </si>
  <si>
    <t>Formation of a partnership for the development of land into a shopping Mall upon release.</t>
  </si>
  <si>
    <t>Service level agreement
Correspondence</t>
  </si>
  <si>
    <t>Metal Detector</t>
  </si>
  <si>
    <t>Monitoring of compliance to town planning scheme</t>
  </si>
  <si>
    <t xml:space="preserve">Issuing of contravention notices, monitoring and recommendation for litigation </t>
  </si>
  <si>
    <t>Contravention register
Copy of Notices</t>
  </si>
  <si>
    <t>Pusela 6 - Township Establishment (former Public Works prefab houses)</t>
  </si>
  <si>
    <t>Report progress of service provider</t>
  </si>
  <si>
    <t xml:space="preserve">Report progress of service provider  </t>
  </si>
  <si>
    <t>Implementation of Policy. Designs for land development.  Handover to Housing Division to secure funding for Gap-Market houses. Report progress of service provider</t>
  </si>
  <si>
    <t>Proclamation
Handover report</t>
  </si>
  <si>
    <t>Review of Nodal Plans</t>
  </si>
  <si>
    <t>Re-advertisement. Appointment of Service Provider</t>
  </si>
  <si>
    <t>Draft Nodal plan ready</t>
  </si>
  <si>
    <t xml:space="preserve">Council adoption  </t>
  </si>
  <si>
    <t>Proclamation of Nodal Plan</t>
  </si>
  <si>
    <t>Nodal Plan</t>
  </si>
  <si>
    <t>Talana (Erf 292 &amp; 293) Township establishment</t>
  </si>
  <si>
    <t>Negotiate with COGHSTA to establish a township at Talana. Report progress</t>
  </si>
  <si>
    <t>Correspondence with COGHSTA</t>
  </si>
  <si>
    <t>Township establishment - Shiluvane Library</t>
  </si>
  <si>
    <t>Implementation of Policy.   Report progress of service provider.</t>
  </si>
  <si>
    <t>Township establishment approval</t>
  </si>
  <si>
    <t>Tzaneen Ext 89 Township establishment</t>
  </si>
  <si>
    <t>Wheel Tape measure</t>
  </si>
  <si>
    <t>01/07/2012</t>
  </si>
  <si>
    <t>CAPITAL BUDGET 2012/13</t>
  </si>
  <si>
    <t>tbd</t>
  </si>
  <si>
    <t>GTM</t>
  </si>
  <si>
    <t>All</t>
  </si>
  <si>
    <t>Electrical Engineering Department</t>
  </si>
  <si>
    <t>33kv Sub Agatha</t>
  </si>
  <si>
    <t>66 kv Tarentaalrand to Tzaneen</t>
  </si>
  <si>
    <t>Strategic Lights</t>
  </si>
  <si>
    <t>Streetlights (25)</t>
  </si>
  <si>
    <t>Tarentaalrand 60MVA Transformer</t>
  </si>
  <si>
    <t>Transformers Tzaneen Main Sub</t>
  </si>
  <si>
    <t>Protection Equipment</t>
  </si>
  <si>
    <t>Replace LT cables</t>
  </si>
  <si>
    <t>13/15</t>
  </si>
  <si>
    <t>All Wards</t>
  </si>
  <si>
    <t>5, 13, 14, 15, 16, 19, 23</t>
  </si>
  <si>
    <t>13, 14, 15</t>
  </si>
  <si>
    <t>All wards</t>
  </si>
  <si>
    <t>14, 15, 16</t>
  </si>
  <si>
    <t>GTM own funds</t>
  </si>
  <si>
    <t>Enigneering Services Department</t>
  </si>
  <si>
    <t>22/25</t>
  </si>
  <si>
    <t>2 &amp; 3</t>
  </si>
  <si>
    <t>21/24</t>
  </si>
  <si>
    <t>7&amp;11</t>
  </si>
  <si>
    <t>Civic Centre</t>
  </si>
  <si>
    <t>19/21</t>
  </si>
  <si>
    <t>GTM &amp; MIG</t>
  </si>
  <si>
    <t xml:space="preserve">GTM </t>
  </si>
  <si>
    <t>19/20/21</t>
  </si>
  <si>
    <t>ALL</t>
  </si>
  <si>
    <t>NDPG</t>
  </si>
  <si>
    <t>New Registration Authority and Drivers Licence Testing Centre at Lenyenye</t>
  </si>
  <si>
    <t>8 &amp; 27</t>
  </si>
  <si>
    <t>Furniture for Letsitle, Haenertsburg and Tzaneen Libraries</t>
  </si>
  <si>
    <t>Dpt Road and Transport &amp; GTM</t>
  </si>
  <si>
    <t># of departmental asset verifications done</t>
  </si>
  <si>
    <t>Bi-annual Asset verification checklist</t>
  </si>
  <si>
    <t>Coordinate Local Labour Forum meetings.</t>
  </si>
  <si>
    <t xml:space="preserve">Acquisition of an Audio system </t>
  </si>
  <si>
    <t>Acquisition of a Loud Hailing system</t>
  </si>
  <si>
    <t>Initiate and monitor organisational re-engineering</t>
  </si>
  <si>
    <t>Complete Job evaluations</t>
  </si>
  <si>
    <t>Draft Institutional Plan and submit to Council with draft IDP</t>
  </si>
  <si>
    <t>Finalise institional plan en ensure approval by Council</t>
  </si>
  <si>
    <t>Council Resolution on Institutional Plan</t>
  </si>
  <si>
    <t># of local imbizos held (community meetings per ward)</t>
  </si>
  <si>
    <t># of staff appointed (new engagements)</t>
  </si>
  <si>
    <t>N/A</t>
  </si>
  <si>
    <t>Construct and establish new libraries (Shiluvani Library)</t>
  </si>
  <si>
    <t xml:space="preserve">Procure furniture for the Libraries </t>
  </si>
  <si>
    <t>Council Resolution on Hawkers Policy</t>
  </si>
  <si>
    <t>Register of fines</t>
  </si>
  <si>
    <t>R8,000,000 (Roll over)</t>
  </si>
  <si>
    <t>Identify source of funding</t>
  </si>
  <si>
    <t>Implement fleet mangement system and report progress</t>
  </si>
  <si>
    <t>Review Fleet Management policy and monitor progress with implementation</t>
  </si>
  <si>
    <t>Monitor the implementation of the fleet management system</t>
  </si>
  <si>
    <t>Implement outcome of the feasabiility study</t>
  </si>
  <si>
    <t>Monitor implementatoin and report progress with the providin additional office space</t>
  </si>
  <si>
    <t>Office space reports</t>
  </si>
  <si>
    <t>Tiling of Tzaneen Library</t>
  </si>
  <si>
    <t>Compile specifications and schedule of quantities for tiling of Tzaneen Library and advertise for quotations.  Ensure that service provider is appointed and project completed by end of November</t>
  </si>
  <si>
    <t>Draft speficifications and advertise for the provision of aircons and furniture</t>
  </si>
  <si>
    <t>Appoint service provider and monitor implementation</t>
  </si>
  <si>
    <t>R1500000 (roll over)</t>
  </si>
  <si>
    <t>Cut grass at the airport</t>
  </si>
  <si>
    <t>Aerodrome maintenance programme &amp; reports</t>
  </si>
  <si>
    <t>Extended Public Works</t>
  </si>
  <si>
    <t>Facilitating EPWP</t>
  </si>
  <si>
    <t>Monitor progress with the implementation of EPWP and report progress to Council on a monthly basis. Submit job creation statistics to PED</t>
  </si>
  <si>
    <t>Monthly EPWP reports
Incentive agreement</t>
  </si>
  <si>
    <t>Billing reports</t>
  </si>
  <si>
    <t>28 May '12</t>
  </si>
  <si>
    <t>Manage annual audit and timeous response on audit queries (AFS 2011/12)</t>
  </si>
  <si>
    <t>Cost recovery</t>
  </si>
  <si>
    <t>Monitor Stand data verification, credit control, debt collection and report progress. Ensure that public is informed of all processes</t>
  </si>
  <si>
    <t>Cost recovery progress reports</t>
  </si>
  <si>
    <t>Financial Resource Mobilisation</t>
  </si>
  <si>
    <t>Monitor budget to actual expenditure, cashflow and the aquisition of loans and short term investments. Report monthly</t>
  </si>
  <si>
    <t>Asset management</t>
  </si>
  <si>
    <t xml:space="preserve">Manage Departmental Assets ensure that Asset register are kept up to date </t>
  </si>
  <si>
    <t>Manage Departmental Assets ensure that Asset register are kept up to date and conduct mid-year asset verification</t>
  </si>
  <si>
    <t>Manage Departmental Assets ensure that Asset register are kept up to date. Ensure that annual asset verification are completed within the required timeframe</t>
  </si>
  <si>
    <t>*Institutional Asset Verification Report
*Bi-Annual Departmental Asset verification reports</t>
  </si>
  <si>
    <t xml:space="preserve">Monitor the registration and evaluation of indigents applications. Review of indigent policy and workshop with stakeholders. Finalisation of indigent policy and submit to Council for approval
</t>
  </si>
  <si>
    <t>Monitor the registration and evaluation of indigents applications.</t>
  </si>
  <si>
    <t xml:space="preserve">Monitor the registration and evaluation of indigents applications. </t>
  </si>
  <si>
    <t>Monitor the registration and evaluation of indigents applications. Consolidate and submit indigent write offs report for approval by Council.</t>
  </si>
  <si>
    <t>Keep monthly investment register and ensure that all cash available are invested in efficiently</t>
  </si>
  <si>
    <t>Investment register</t>
  </si>
  <si>
    <t>Debt book cleaning, Credit control enhancement and data cleansing. Installation of prepaid meters at indigent households</t>
  </si>
  <si>
    <t>Debt book cleaning, Credit control enhancement and data cleansing.  Installation of prepaid meters at indigent households</t>
  </si>
  <si>
    <t>Credit control enhancement and data cleansing.  Installation of prepaid meters at indigent households</t>
  </si>
  <si>
    <t>Monitor implementation of the revenue enhancement strategy</t>
  </si>
  <si>
    <t>Revise revenue enhancement strategy and submit to Council</t>
  </si>
  <si>
    <t>Draft a list of criteria to measure SCM functionality.  Report quarterly on progress made on improving functionality. Review SCM Policy and submit to Council</t>
  </si>
  <si>
    <t>Supply Chain Functionality Checklist
SCM Policy Resolution</t>
  </si>
  <si>
    <t xml:space="preserve">% of households with access to basic level of electricity </t>
  </si>
  <si>
    <t>% Households with access to basic level of waste management services</t>
  </si>
  <si>
    <t>Solid waste Service schedules</t>
  </si>
  <si>
    <t>Road completion reports</t>
  </si>
  <si>
    <t>Blue Drop Certificates</t>
  </si>
  <si>
    <t>% disaster incidences responded to (relieved) within 72-hours</t>
  </si>
  <si>
    <t>Policy register</t>
  </si>
  <si>
    <t>SCM process checklist</t>
  </si>
  <si>
    <t>Training session attendance registers</t>
  </si>
  <si>
    <t>Coordinate Risk Management committee meetings</t>
  </si>
  <si>
    <t>Council minutes
Communiques
Risk Management Committee Establishment notice &amp; Minutes</t>
  </si>
  <si>
    <t>Customise national Risk Management policy and strategy to GTM circumstances</t>
  </si>
  <si>
    <t>Identify "best practice" municpalities to visit and study process of cascading individual PMS.  Draft implementation guidelines.  Appoint capable personnel in HR to manage process and appoint service provider</t>
  </si>
  <si>
    <t xml:space="preserve">Draft Specifications and project requirements  </t>
  </si>
  <si>
    <t>Advertise and appoint a service provider</t>
  </si>
  <si>
    <t>Monitor data collection by service provider</t>
  </si>
  <si>
    <t>Follow-up with COGSTA on progress with GTM Service Authority Status recommendation and report progress</t>
  </si>
  <si>
    <t>Draft Tender documentation and follow Supploy Chain processess for the acquisition of a service provider</t>
  </si>
  <si>
    <t>Appointment of a service provider.  Monitor progress with the drafting of a framework and report progress</t>
  </si>
  <si>
    <t>Monitor progress with the drafting of a framework and report progress</t>
  </si>
  <si>
    <t>Monitor progress with the drafting of a framework and report progress.  Draft Framework ready for dicussion</t>
  </si>
  <si>
    <t>Draft Tourism Framework</t>
  </si>
  <si>
    <t>The Service Delivery and Budget Implementation Plan (SDBIP) is developed in terms of the Municipal Finance Management Act (Act no.56 of 2003). In terms of the MFMA Circular 13 of the National Treasury, "the SDBIP gives effect to the Integrated Development Plan (IDP) and budget of the municipality and will be possible if the IDP and budget are fully aligned with each other, as required by the MFMA."  The budget gives effect to the strategic priorities of the municipality and it is therefore important to supplement the budget and the IDP with a management and implementation plan, therefore the SDBIP.  
The SDBIP serves as the commitment by Council to reaching the service delivery targets as set in the Integrated Development plan (IDP) in an attempt to address the needs expressed by the community.   The SDBIP is therefore developed annually to form the basis for monitoring and measuring the performance of the Municipality against quarterly service delivery targets and budget projections.  The SDBIP is therefore a vital link between the Mayor, Council and the Administration and a tool to hold Management accountable for its performance in terms of execution of the budget and the performance of Senior Management in the achievement of the strategic objectives as set by Council.  The SDBIP therefore also forms the basis of the Performance Agreements of the Municipal Manager and other Senior Managers.
Quarterly progress reports will be submitted to Council based on the SDBIP to serve as an early warning mechanism to ensure that non-compliance to service delivery commitments is addressed in time.</t>
  </si>
  <si>
    <t>Service Delivery Targets (KPIs &amp; Projects) - Office of the Mayor</t>
  </si>
  <si>
    <t>Conduct audit on 2011/12 Annual Performance report within 2 weeks of receipt and submit report to the MM and the Audit Committee</t>
  </si>
  <si>
    <t xml:space="preserve">
</t>
  </si>
  <si>
    <t>23/14/15</t>
  </si>
  <si>
    <r>
      <t>Waste Management mass containers - 10mx6m</t>
    </r>
    <r>
      <rPr>
        <sz val="10"/>
        <color indexed="8"/>
        <rFont val="Calibri"/>
        <family val="2"/>
      </rPr>
      <t>³</t>
    </r>
  </si>
  <si>
    <t xml:space="preserve">Organise workshop for new Arts and Culture Council to train them on requirements.   Monitor preparations and implementation of Arts and Culture programme by Arts and Culture Council </t>
  </si>
  <si>
    <t xml:space="preserve">Monitor preparations and implementation of Arts and Culture programme by Arts and Culture Council </t>
  </si>
  <si>
    <t>Construct and establish new libraries (Shiluvane Library)</t>
  </si>
  <si>
    <t>Community Services Department</t>
  </si>
  <si>
    <t>Corporate Services Department</t>
  </si>
  <si>
    <t>Office of the Chief Financial Officer</t>
  </si>
  <si>
    <t>Office of the Municipal Manager</t>
  </si>
  <si>
    <t>Plan GTM Jazz festival, coordinate weekly planning meetings</t>
  </si>
  <si>
    <t>Host GTM Jazz festival on the 6th of October '12</t>
  </si>
  <si>
    <t>Approved: 20 June 2012</t>
  </si>
  <si>
    <t>Monthly Actual Revenue by source for 2012/13</t>
  </si>
  <si>
    <t>Actual Sept '12</t>
  </si>
  <si>
    <t>Reason for deviation</t>
  </si>
  <si>
    <t>Actual Sept '2012</t>
  </si>
  <si>
    <t>Actual end Sept '12</t>
  </si>
  <si>
    <t>Actual Achieved Sept '12</t>
  </si>
  <si>
    <t>ACTUAL CAPITAL EXPENDITURE 2012/13</t>
  </si>
  <si>
    <t>Not available</t>
  </si>
  <si>
    <t>Actual Expenditure</t>
  </si>
  <si>
    <t>Departmental assets were checked and no movements of assets were recorded</t>
  </si>
  <si>
    <t>Actual</t>
  </si>
  <si>
    <t>Information not available</t>
  </si>
  <si>
    <t>No progress</t>
  </si>
  <si>
    <t>2 Audit steering committee meetings held</t>
  </si>
  <si>
    <t xml:space="preserve">Contractor busy with stand data verification, credit control and debt collection </t>
  </si>
  <si>
    <t>Reports submitted on time</t>
  </si>
  <si>
    <t>Registration of indigents in progress. Policy approved</t>
  </si>
  <si>
    <t>Ongoing process</t>
  </si>
  <si>
    <t>GRAP &amp; MFMP training conducted</t>
  </si>
  <si>
    <t xml:space="preserve">Monthly investment register kept with 100% of cash avalable invested daily at ABSA.  Short term investments are made to split the risk Council is exsposed to. </t>
  </si>
  <si>
    <t>Debt book cleaning and credit control on ongoing basis.  Installation of prepaid meters scheduled for October '12</t>
  </si>
  <si>
    <t>Progress resport submitted to the Finance Cluster</t>
  </si>
  <si>
    <t xml:space="preserve">Valuars appointed to compile a new valuation  roll </t>
  </si>
  <si>
    <t xml:space="preserve">Functionality list has been developed. </t>
  </si>
  <si>
    <t>Assessments postponed</t>
  </si>
  <si>
    <t xml:space="preserve">95% offline </t>
  </si>
  <si>
    <t>None</t>
  </si>
  <si>
    <t>Number of weekly website updates</t>
  </si>
  <si>
    <t>Awaiting appointment of Director</t>
  </si>
  <si>
    <t>R138466 spent on training</t>
  </si>
  <si>
    <t>Retention Strategy approved by Council</t>
  </si>
  <si>
    <t>Policy reviewed for submission</t>
  </si>
  <si>
    <t>Project placed on ice as Council resolved to revert to vd Merwe System</t>
  </si>
  <si>
    <t>Co-ordinated Local Labour Forum meetings</t>
  </si>
  <si>
    <t>Reverted back to vd Merwe System</t>
  </si>
  <si>
    <t>Finalized  19/9/2012</t>
  </si>
  <si>
    <t>Buy 1 Digital Camera September2012</t>
  </si>
  <si>
    <t>1 Newsletter in August</t>
  </si>
  <si>
    <t>Was held on 6 July 2012</t>
  </si>
  <si>
    <t>Bought 4 X banners during July 2012</t>
  </si>
  <si>
    <t>Still at quotation stage</t>
  </si>
  <si>
    <t>Attended 1 IGR meeting.</t>
  </si>
  <si>
    <t>To be concluded by 30 November 2012 after Strategic Session.</t>
  </si>
  <si>
    <t>Service provider not appointed, a second request for quotations sent out (not enough provided).</t>
  </si>
  <si>
    <t>Request for quotations submitted to SCMU.</t>
  </si>
  <si>
    <t xml:space="preserve">Construction of towers has started and revised project workplan indicates end of November 2012 as completion date. </t>
  </si>
  <si>
    <t>2 Arbitrations</t>
  </si>
  <si>
    <t>Still in Public Participation processes</t>
  </si>
  <si>
    <t>Service Provider appointed to conduct benchmarking exercise</t>
  </si>
  <si>
    <t>All Wards are supported by the CDF</t>
  </si>
  <si>
    <t>No Thrust meeting held.</t>
  </si>
  <si>
    <t>2011/12 Performance Assessment posponed</t>
  </si>
  <si>
    <t>No progress will be hosted February 2013</t>
  </si>
  <si>
    <t>YSS scheduled for 25/10/2012 at Tzaneen Country lodge</t>
  </si>
  <si>
    <t>Youth plenary scheduled for 19/10/2012 at Runymede TSC</t>
  </si>
  <si>
    <t>Transport was provided to Provincial Womans day celebration (R9,000.00)</t>
  </si>
  <si>
    <t>Administrative support provided to the Chief Wip</t>
  </si>
  <si>
    <t>Administrative support provided to the Mayor</t>
  </si>
  <si>
    <t>Administrative support provided to the Speaker</t>
  </si>
  <si>
    <t>No progress.  Position of Director Vacant.  No budget for position</t>
  </si>
  <si>
    <t>HIV officer not appointed</t>
  </si>
  <si>
    <t>1196</t>
  </si>
  <si>
    <t>330</t>
  </si>
  <si>
    <t>2</t>
  </si>
  <si>
    <t>Position of Director vacant Attending CORP meetings</t>
  </si>
  <si>
    <t>Incorporated into CORP</t>
  </si>
  <si>
    <t>0..31%</t>
  </si>
  <si>
    <t>Busy with Appointment of Service Provider</t>
  </si>
  <si>
    <t>Project at Construction Phase</t>
  </si>
  <si>
    <t>R17 231.62 spent on purrchase of capital tools</t>
  </si>
  <si>
    <t>R7,877.0 spent on capital tools</t>
  </si>
  <si>
    <t>Planning started on expanding infrastructure with new capasity project</t>
  </si>
  <si>
    <t>Streetlight Maintenance Ongoing R186,523.00 spent</t>
  </si>
  <si>
    <t>All Traffic Lights LED maintained. R2,065.00 spent</t>
  </si>
  <si>
    <t>R20,781.56 spent. Surveys done and awaiting final permission to construct switching station</t>
  </si>
  <si>
    <t>Annual Performance Assessment not yet conducted</t>
  </si>
  <si>
    <t>R 491 274.00</t>
  </si>
  <si>
    <t>Scope of works report was submitted on 31/08/12. Environmental Consultant has been appointed. Engineer busy with designs</t>
  </si>
  <si>
    <t xml:space="preserve">Tender for appointment of the consultant was advertised on the 20 September 2012 </t>
  </si>
  <si>
    <t>Construction on schedule, physical progress is at 55%</t>
  </si>
  <si>
    <t>Construction on hold</t>
  </si>
  <si>
    <t>Project is on adjudication stage waiting appointment of the contractor by SCM</t>
  </si>
  <si>
    <t>The identification of the speed hump positions was completed</t>
  </si>
  <si>
    <t>Environmental Consultant appointed and the Engineer busy with designs.</t>
  </si>
  <si>
    <t>Inspect Water and Sanitation projects implemented by COGHSTA and GTM and report progress to Council</t>
  </si>
  <si>
    <t>Busy with specification for advert for installation of tracing system</t>
  </si>
  <si>
    <t>Mopani District Municipality to fund the water infrastructure Plan</t>
  </si>
  <si>
    <t xml:space="preserve">Evaluation stage of the bidder </t>
  </si>
  <si>
    <t>No request received yet</t>
  </si>
  <si>
    <t>Specifications completed to be adverts during this month</t>
  </si>
  <si>
    <t>Ongoing maintenance services and request are attended to as and when requested</t>
  </si>
  <si>
    <t>The specification s and advertisement was done</t>
  </si>
  <si>
    <t>Installation of safety doors already started&gt; Only waiting for advert for installation of lift in the civic centre</t>
  </si>
  <si>
    <t>There was no need for grass  cutting</t>
  </si>
  <si>
    <t>Waiting for availiability of budget</t>
  </si>
  <si>
    <t>472km graded</t>
  </si>
  <si>
    <t>5.4km regravelled at Mafarana and Runnymade</t>
  </si>
  <si>
    <t>861m2 sidewalk paving in Tzaneen town</t>
  </si>
  <si>
    <t>742 m2 stone pitching constructed at Bokutha, Morapalala and Mafarana. Cleaning of catch pits and sub-soil drainage installation at Hermanus street. .</t>
  </si>
  <si>
    <t>4987m2 tar patching in Tzaneen town, Lenyenye and Nkowankowa</t>
  </si>
  <si>
    <t>300m2 tar patching at Mokgapeng.</t>
  </si>
  <si>
    <t>Maintain BDC and assist Mopani with Lenyenye and Nkowankowa</t>
  </si>
  <si>
    <t>Maintain  GDC and assist MDM with Lenyenye and Nkowankowa</t>
  </si>
  <si>
    <t>Waiting for BEC: the bid closed on the 28 september 2012</t>
  </si>
  <si>
    <t>Complyying to Maintenance schedule : 25% with R 46,620. spent with budget of R 500,000.</t>
  </si>
  <si>
    <t>Complying to maintence schedule  25% with R 285,675. spent and the budget being R 2, 750,000.</t>
  </si>
  <si>
    <t>Compliance to Water Purification : schedule at 25% with R 205,598. spent at the budget of R 1,000,000.</t>
  </si>
  <si>
    <t>Ongoing activities and plans are approved as and when required.</t>
  </si>
  <si>
    <t>Only 79 job opportunities were created and the reports are forwarded monthly to provincial deparment</t>
  </si>
  <si>
    <t>No assesments have been done</t>
  </si>
  <si>
    <t>This was not done</t>
  </si>
  <si>
    <t>No Shiluvane site meetings conducted this quarter. Shiluvane staff appointments pending. Detailed lists of books needed at the Shiluvane Library compiled and submitted to the DSAC.</t>
  </si>
  <si>
    <t>Learners 1646            Drivers Licence 4450  Prdp's 830</t>
  </si>
  <si>
    <t>Vehicle registration 3277 and vehicle licenses 13305</t>
  </si>
  <si>
    <t>Attended NDGP meetings for indoor sport facility development. I was a member of panel during interviews for coaches appointment</t>
  </si>
  <si>
    <t>Liasing on Master Plan not ready yet.</t>
  </si>
  <si>
    <t>No impounded animals for the period</t>
  </si>
  <si>
    <t>Rural operations planned and executed, scrapping on-going.</t>
  </si>
  <si>
    <t>Drager challenges drunken driving arrests with help of hospitals</t>
  </si>
  <si>
    <t>Challenges of unavailability of funds cater only for visitors from schools.</t>
  </si>
  <si>
    <t>Effective control at specific points.</t>
  </si>
  <si>
    <t>100% compliance to Bulk Bin Collections in Tzaneen, Lenyenye, Nkowankowa, Haenertsburg and Letsitele and 25% expenditure</t>
  </si>
  <si>
    <t>100% compliance to Contracted Kerbside collections in Nkowankowa and Lenyenye and 25% expenditure. The tender of Nkowankowa already expired and was re-advertised.</t>
  </si>
  <si>
    <t>100% Compliance to Litterpicking schedules in Tzaneen, Lenyenye, Haenertsburg and Nkowankowa and 25% expenditure</t>
  </si>
  <si>
    <t>100% compliance to HCW collections schedules and 25% expenditure</t>
  </si>
  <si>
    <t>98% compliance to Lndfill permit conditions and 25% expenditure</t>
  </si>
  <si>
    <t>100% Compliance to Municipal Kerbside collections in Tzaneen, Haenertsburg and Letsitele and 25% expenditure</t>
  </si>
  <si>
    <t>100% compliance to Litterpicking of Waste Removals calender in Tzaneen, Letsitele and Nkowankowa and 25% expenditure</t>
  </si>
  <si>
    <t>25% Compliance to distribution of Waste Removal calenders in Tzaneen, Letsitele and Nkowankowa and no budget for expenditure.</t>
  </si>
  <si>
    <t>100 daily compliance to public toilet operations and schedules and 25% expenditure</t>
  </si>
  <si>
    <t>SLA was developed but not signed yet.</t>
  </si>
  <si>
    <t>Continous liason with MDM to facilitate the establishment of a regional landfill site via E-mail</t>
  </si>
  <si>
    <t>5 I.T.P's issued per Team Leader per month.</t>
  </si>
  <si>
    <t>Requested qoutes from SCMU for registers so training can start.</t>
  </si>
  <si>
    <t>Not yet purchased</t>
  </si>
  <si>
    <t>No furniture purchased</t>
  </si>
  <si>
    <t>Meeting held in July and August 2012</t>
  </si>
  <si>
    <t>Specifications prepared and submitted to SCMU</t>
  </si>
  <si>
    <t>Environmetnal Health Plan implemented. 25% progress on review of the plan</t>
  </si>
  <si>
    <t>Implemented Environmental Management Plan</t>
  </si>
  <si>
    <t>Hawkers esplanades draft designs completed awaiting comments and finalisation</t>
  </si>
  <si>
    <t>22 Industrial premises evaluated. 2 incidents of air pollution responded to and one forwaded to MDM Air Pollution Control Officer. 4 Contravention notices issued.</t>
  </si>
  <si>
    <t>Evaluation of food handling premises issue contravention notices and follow up on contraventions issuing of certificates of acceptability</t>
  </si>
  <si>
    <t>Insecticide procured and vector control program is implemented as scheduled.</t>
  </si>
  <si>
    <t>97 water samples collected.  Meeting with DWAF held to roll out water quality programme</t>
  </si>
  <si>
    <t>Assessment of 6 wetlands done and reques forwarded to Parks and week control committee</t>
  </si>
  <si>
    <t>Competition drafted, announced and publicized. 679 Entries received so far.</t>
  </si>
  <si>
    <t>Library management guide and Biblionef forms for requesting book donations given to one school and one fledgeling community library. 21 Books and 50 magazines donated to schools and 100 paperback books donated to a fledgeling community library.</t>
  </si>
  <si>
    <t>3 Big and 3 smaller book related arts and culture events arranged and hosted.</t>
  </si>
  <si>
    <t>Site meeting attended on the 13th of September. Detailed lists of furniture, books and equipment needed at the Molati Library compiled and submitted to the DSAC.</t>
  </si>
  <si>
    <t>25022 Library users; 23855 Library items circulated; 45 Displays mounted; 18 School groups hosted; 211 School project themes assisted with; 239 Donated books processed; DSAC 2nd quarter performance assessment documents finalized and submitted.</t>
  </si>
  <si>
    <t>100% of Letsitele and Haenertsburg Library books barcoded. 50% of Tzaneen Library books barcoded</t>
  </si>
  <si>
    <t>All gardens maintained monthly and complaints register is kept.</t>
  </si>
  <si>
    <t>Open spaces maintained done monthly.</t>
  </si>
  <si>
    <t>Play apparatus repairs request was sent to maintenance Division but not yet attednded it. Repainted Play aparratus at Maritz Park.</t>
  </si>
  <si>
    <t>Events committee resumed with preparatory meetings for jazz festival.</t>
  </si>
  <si>
    <t>Arts and culture community members became involved in Letaba Expo in August 2012, exhibited,making and sold their hand work. Requested training assistance from HR.</t>
  </si>
  <si>
    <t>Purchased 300 medals in support of the 5th Bulamahlo Cluster Sport Arts and Culture annual event. Held Clusters Indegenous Games and hosted Local indegenous games. GTM participants participated in District Indegenous games at Namakgale.</t>
  </si>
  <si>
    <t>Tender advertised in August.</t>
  </si>
  <si>
    <t>Theft register opened in July 2012</t>
  </si>
  <si>
    <t>No complaints received</t>
  </si>
  <si>
    <t>Not done</t>
  </si>
  <si>
    <t xml:space="preserve">Existing cemetry maintenance is on going. Land was acquired for Lenyenye cemetery but became not suitable for cemetery development. </t>
  </si>
  <si>
    <t>103 participants inclusive 3 Councillors, and Acting Director attended the SAIMSA event on the 22-29/09/12.</t>
  </si>
  <si>
    <t>2052</t>
  </si>
  <si>
    <t>22</t>
  </si>
  <si>
    <t>34</t>
  </si>
  <si>
    <t>12</t>
  </si>
  <si>
    <t>8</t>
  </si>
  <si>
    <t>R3,5M</t>
  </si>
  <si>
    <t>9</t>
  </si>
  <si>
    <t>FY = 762
FA = 330
MY = 439
MA = 294
DIS = 2</t>
  </si>
  <si>
    <t>1800</t>
  </si>
  <si>
    <t>417 blocked has been unblocked. The remaining 143 units is submmitted to COGHSTA.</t>
  </si>
  <si>
    <t>25% The identified land for transfer has been submmitted to houising development agency to facilited the negotiation and transfer on behalf of GTM.</t>
  </si>
  <si>
    <t>the Lease Agreements has expired</t>
  </si>
  <si>
    <t xml:space="preserve">The  beneficairy lists has been completed and application forms summitted  to COGHSTA and captured and approved in the housing subsidy system(HSS). Progress Report:   Foundation :  34       Wall Plate :   26              Roof &amp; Finishes :16 . VIPToilets : 30           </t>
  </si>
  <si>
    <t>100% of beneficairy lists and application forms has been  submmitted  to COGHSTA. and verification of  beneficiaries  has been done.</t>
  </si>
  <si>
    <t>Two unit were  allocated to beneficiaries for the quarter. thus: unit 10 and 30</t>
  </si>
  <si>
    <t>Service Provider appointed.
Designs in place.</t>
  </si>
  <si>
    <t>Awaiting Council Resolution</t>
  </si>
  <si>
    <t xml:space="preserve">Sapekoe steering committee held on the 20th August. </t>
  </si>
  <si>
    <t>The project is extended to 5 wards: 22,29,30,32. New local agent appointed as Golang Kulani and Currently 1800 participants are on site. Mvula Trust as the Service Provider.  Coordinators appointed in ward 22 and 29 to finalize appointments in October. Participants have not yet been appointed.</t>
  </si>
  <si>
    <t>Waiting for Mopani to take over</t>
  </si>
  <si>
    <t>Sustainability plan is finalized and approved by board.</t>
  </si>
  <si>
    <t>Final copy of the LED strategy is submitted.</t>
  </si>
  <si>
    <t xml:space="preserve">MOU with Seda is reviewed. MOU with TIL is signed awaiting signatures from TIL. Finalizing the MOU with Univen on Poverty Research and Monitoring Pilot. The following MOU are still to be facilitated: LTPA, Hand in Hand and Business Chamber. </t>
  </si>
  <si>
    <t>The development of the SMME strategy is delayed awdaiting approval of the LED Strategy.</t>
  </si>
  <si>
    <t>MOU with Seda is reviewed. Relationship is maintained.</t>
  </si>
  <si>
    <t>Job creation summit still in plan.Job creation data acquired and submitted  for CWP/EPWP projects.</t>
  </si>
  <si>
    <t>Item on the project is approved and a meeting held with University on 21st of August. 2 meetings held with stakeholders in ward 1 on 10th and 21st of September. 13 fieldworkers identified. Awaiting revise process plan and signing of MOU to start with trainings.</t>
  </si>
  <si>
    <t>Held meetings iwth Tzaneen Info Inpreparation for the Letaba Expo. Partnered with LEDET during the Tourism road show.</t>
  </si>
  <si>
    <t>Only one lease agreement renewed</t>
  </si>
  <si>
    <t>400 registered at Dan Ext 1
150 registered at Lenyenye</t>
  </si>
  <si>
    <t>Matter referred to Housing Development Agency to negotiate on behalf of Greater Tzaneen Municipality</t>
  </si>
  <si>
    <t>design completed , public participation underway with communitty and business sector</t>
  </si>
  <si>
    <t xml:space="preserve">Tender for the construction of the ring Road readvertised and awaitng ajudication </t>
  </si>
  <si>
    <t>Annual performance assessment has not taken place</t>
  </si>
  <si>
    <t>received general plans of Leollo 1  and Mugwazeni and submitted same to Engineering for their attention.</t>
  </si>
  <si>
    <t>documents at for advertisements to procure service provider.</t>
  </si>
  <si>
    <t>Township Apllication submitted to Department Of Rural Development for processing.</t>
  </si>
  <si>
    <t>Council has resolved the partnership between Greater Tzaneen Municipality and Univen on Socio-economic Survey.
Univen to sign the MOU for the implementation of the survey in Ward 1.</t>
  </si>
  <si>
    <t>total of 4 (four ) visits conducted in all Thusong Centres</t>
  </si>
  <si>
    <t xml:space="preserve">quotations obtained inthe process of procuring </t>
  </si>
  <si>
    <t>o total of 3 (three) contravetion notices issued.</t>
  </si>
  <si>
    <t>The housing development agency has appointed a service provider to conduct a feasibility study. 25%</t>
  </si>
  <si>
    <t>application for land acquisition submitted by consultant to the Deparment of Rural Development.</t>
  </si>
  <si>
    <t>Awaiting COGHSTA with regards to funding.</t>
  </si>
  <si>
    <t>Waiting approval by COGHSTA</t>
  </si>
  <si>
    <t>Waiting for the remaining erven to be registered</t>
  </si>
  <si>
    <t>A Management decision was taken that an approach on the matter will be finalized.</t>
  </si>
  <si>
    <t xml:space="preserve">No progress.  </t>
  </si>
  <si>
    <t>Director newly appointed</t>
  </si>
  <si>
    <t xml:space="preserve">quotations obtained in the process of procuring </t>
  </si>
  <si>
    <t>Township establishment application submitted by Consultants, currently on circulation to internal Departments.</t>
  </si>
  <si>
    <t>No funds available. Still busy accessing funds</t>
  </si>
  <si>
    <t>not yet procured</t>
  </si>
  <si>
    <t>updated, will be sent to Management for approval.</t>
  </si>
  <si>
    <t>Still in progress</t>
  </si>
  <si>
    <t xml:space="preserve">Annual Performance report approved by Council on 28 August.  </t>
  </si>
  <si>
    <t>Annual Performance Report approved by Council on 28 August.  MTAS and Outcome 9 Reports submitted within timeframes</t>
  </si>
  <si>
    <t>No risk officer was appointed.</t>
  </si>
  <si>
    <t>Administrativ support is done effectively.</t>
  </si>
  <si>
    <t xml:space="preserve">Council Resolution registers are sent to Management Meetings for updating. </t>
  </si>
  <si>
    <t>The advert was done. We have compiled a list of stakeholders who have applied for registration.</t>
  </si>
  <si>
    <t>Still in the process of revising</t>
  </si>
  <si>
    <t>Drafting in progress</t>
  </si>
  <si>
    <t>Annual Performance Assessment for 2011/12 was not conducted</t>
  </si>
  <si>
    <t xml:space="preserve">IDP Technical, Steering Committees and Rep Forums (instead of Thrust) are regularly held </t>
  </si>
  <si>
    <t>Busy with the review of the IDP Analysis Phase for the 2013/2014 cycle</t>
  </si>
  <si>
    <t>Efforts in place to ensure compliance in terms of alignment of the IDP and SDBIP</t>
  </si>
  <si>
    <t>Response plan developed.</t>
  </si>
  <si>
    <t>Draft TOR awaiting approval by MM. Implementation guidelines not revised yet.</t>
  </si>
  <si>
    <t>Specifications and project requirements not yet completed</t>
  </si>
  <si>
    <t xml:space="preserve">%Increase in households with access to free electricity </t>
  </si>
  <si>
    <t>Not yet approved</t>
  </si>
  <si>
    <t>% of district IGR forum and technical working group meeting resolutions implemented</t>
  </si>
  <si>
    <t>Resubmited to for readvertising due to poor responces</t>
  </si>
  <si>
    <t>Service provider on site intial work already commenced.</t>
  </si>
  <si>
    <t>Mokgolobotho: Faciliatated meetings with Land Reform on Capespan's intened to withdraw from the partnership Adjudicated the Bid aplications with Vumelana on the 21st of Septemeber. Nkomomonto: Assisting the Coop in reviewing the composting project.  Batlhabine: facilitated meetings with Land Reform on CPA issues and wages.</t>
  </si>
  <si>
    <t>Project on hold to be undertaken simuitaneouly with the  2030 Vision document.</t>
  </si>
  <si>
    <t>Resubmiited to for readvertising due to poor responces</t>
  </si>
  <si>
    <t>Policy adopted by Coucil on the 28.08.2012.</t>
  </si>
  <si>
    <t xml:space="preserve">Quotations obtained inthe process of procuring </t>
  </si>
  <si>
    <t xml:space="preserve">land for development identified , negotiations with the T.A commenced </t>
  </si>
  <si>
    <t xml:space="preserve">Quotations obtained in the process of procuring </t>
  </si>
  <si>
    <t>No progress.</t>
  </si>
  <si>
    <t>No progress with expanding capacity.  Forums at district level only</t>
  </si>
  <si>
    <t>No committee was established</t>
  </si>
  <si>
    <t>not applicable</t>
  </si>
  <si>
    <t>R 200 000</t>
  </si>
  <si>
    <t xml:space="preserve">not applicable </t>
  </si>
  <si>
    <t>MDM function</t>
  </si>
  <si>
    <t>The identificationof the source was not done</t>
  </si>
  <si>
    <t>Waiting for the availability of the budget</t>
  </si>
  <si>
    <t>No thrust meeting  arranged during the 1st quarter</t>
  </si>
  <si>
    <t>No composting yet due to burning down of all "dry clean-greens"Seek new Operator for composting of clean greens at the Landfill and will report volumes</t>
  </si>
  <si>
    <t>Did not replace depleted bins as and when required</t>
  </si>
  <si>
    <t xml:space="preserve">13 x Waste Service Areas demarcated and  of individual DRAFT SLA's being workshopped with 7 x Pilot Groups being concluded  </t>
  </si>
  <si>
    <t xml:space="preserve">No training for Eco Clubs arranged </t>
  </si>
  <si>
    <t xml:space="preserve">Busy with draft specifications for quotations, not yet quotations requested via Supply Chain </t>
  </si>
  <si>
    <t xml:space="preserve"> 1st Internal Audit scheduled  did not take place as planned</t>
  </si>
  <si>
    <t>Actual Dec '12</t>
  </si>
  <si>
    <t>Actual Dec '2012</t>
  </si>
  <si>
    <t>Actual end Dec '12</t>
  </si>
  <si>
    <t>Actual End Dec '12</t>
  </si>
  <si>
    <t>Tzaneen, Haenertsburg and Letsitele = 104% Nko/Len = 33%</t>
  </si>
  <si>
    <t>Debt book cleaning and credit control on ongoing basis.  Installation of prepaid meters commenced</t>
  </si>
  <si>
    <t>poor submission of information due to to missing of information</t>
  </si>
  <si>
    <t>Asset register not finalised</t>
  </si>
  <si>
    <t>Rural still to be done</t>
  </si>
  <si>
    <t>CFO/BAC recommends for re-evaluation</t>
  </si>
  <si>
    <t>Collection rate in Tzaneen more than 100%</t>
  </si>
  <si>
    <t>Draft five year financial plan to be reviewed and approved</t>
  </si>
  <si>
    <t>Assets verification will be done in the  4th quarter and we are in the process of finalising asset register</t>
  </si>
  <si>
    <t>In the process of drafting</t>
  </si>
  <si>
    <t>Annual Audit was finalised</t>
  </si>
  <si>
    <t>Draft valuation roll submitted by service provider</t>
  </si>
  <si>
    <t>Awaited appointment MM.  Will conducted in 3rd Qtr</t>
  </si>
  <si>
    <t>all registered indigents households have access to basic electricity via eskom</t>
  </si>
  <si>
    <t>report was submitted to Council but Council referred it back to the Social and economic cluster.</t>
  </si>
  <si>
    <t>IGR Held on a district level</t>
  </si>
  <si>
    <t>Disclaimer Audit Opinion</t>
  </si>
  <si>
    <t>bulk of vote transferred to legal vote (R 400 000.00)</t>
  </si>
  <si>
    <t>Project delays due to court interdict</t>
  </si>
  <si>
    <t>No bylaws gazetted</t>
  </si>
  <si>
    <t>No policies were referred to by depts to Legal.</t>
  </si>
  <si>
    <t>Risk officer not yet appointed</t>
  </si>
  <si>
    <t>Non compliance</t>
  </si>
  <si>
    <t>Two journal books were missing and asset managment queries were responded to by the service provider which resulted in a late response.</t>
  </si>
  <si>
    <t>Most of the contracts have expired, SCM process are not centralised in the SCM unit and training have not been provided to SCM unit</t>
  </si>
  <si>
    <t>new projects are being implemented.</t>
  </si>
  <si>
    <t>All registered indigents households have access to basic services</t>
  </si>
  <si>
    <t>Delays in the finalisation of reports does not allow sufficient time for auditing</t>
  </si>
  <si>
    <t>Audit Committee rejected 1st Quarter Report</t>
  </si>
  <si>
    <t>Key stakeholders were not available on the scheduled dates</t>
  </si>
  <si>
    <t>IDP rep Forum is convened after the technical and steering comm have met and prepared documents as such, non convening of the mentioned committee.</t>
  </si>
  <si>
    <t>Delayed until the appointment of all Section 56/57 positions</t>
  </si>
  <si>
    <t>Only ESD &amp; Town Planner has signed (MM, CFO, HR &amp; Communications awaited)</t>
  </si>
  <si>
    <t>Onlyl ESD, PED &amp; EED has signed</t>
  </si>
  <si>
    <t>Was delayed along with appointment of MM</t>
  </si>
  <si>
    <t>Not yet procured.</t>
  </si>
  <si>
    <t>New SLA had been signed with MDM in June 2012.</t>
  </si>
  <si>
    <t>Response plan developed and sent to Council.</t>
  </si>
  <si>
    <t>Not yet implemented</t>
  </si>
  <si>
    <t>Council Resolution registers are sent to Management Meetings for updating and circulated via email to all Directors and Secretaries.</t>
  </si>
  <si>
    <t>The advert was done. Stakeholders registered. We now have a database of stakeholders.</t>
  </si>
  <si>
    <t>List of IDP Representative Forum finalized and available</t>
  </si>
  <si>
    <t>Done with IDP Strategic Planning Session. To start with the project phase during January 2013</t>
  </si>
  <si>
    <t>MDM as WSA will draft master plans for water. No funds to draft Roads Master Plan</t>
  </si>
  <si>
    <t>Only Electrical Master Plan in place</t>
  </si>
  <si>
    <t>Updated and awareness campaign held.</t>
  </si>
  <si>
    <t>Performance Reports not audited</t>
  </si>
  <si>
    <t>Reporting timelines doesn't allow sufficient time for internal audit to conduct audit prior to submission to Council</t>
  </si>
  <si>
    <t>TOR submitted to Acting Muncipal Manager, awaiting approval</t>
  </si>
  <si>
    <t>1st Quarter MTAS &amp; Outcome 9 along with SDBIP was completed and submitted as required</t>
  </si>
  <si>
    <t>Administrative support is done effectively.</t>
  </si>
  <si>
    <t>HR to be capacitated to take over the cascading of Employee Performance Management (HR function)</t>
  </si>
  <si>
    <t>Employee Performance Assessment was postponed to allow for the appointment of Section 56/57 Managers</t>
  </si>
  <si>
    <t>Limited Human Resources in PM office</t>
  </si>
  <si>
    <t>Performance Agreements not yet signed due to the delays in the filling of MM position</t>
  </si>
  <si>
    <t>Statistics still to be updated with Census 2011 information</t>
  </si>
  <si>
    <t>R400 000 transfered to Legal Fees vote</t>
  </si>
  <si>
    <t>Strike on Benchmarking</t>
  </si>
  <si>
    <t>Settlement in CCMA</t>
  </si>
  <si>
    <t>Staff turnover</t>
  </si>
  <si>
    <t>No appointment made for Director (Corporate Services) No budget for Director (Office of the Mayor)</t>
  </si>
  <si>
    <t>Next one will be held in March 2013</t>
  </si>
  <si>
    <t>Insufficient budget to implement</t>
  </si>
  <si>
    <t>We have been advised that the ground was not condusive</t>
  </si>
  <si>
    <t xml:space="preserve">New appointments </t>
  </si>
  <si>
    <t>New appointments</t>
  </si>
  <si>
    <t>Rectification</t>
  </si>
  <si>
    <t>Manager (Risk) re-advertised</t>
  </si>
  <si>
    <t>Retirements</t>
  </si>
  <si>
    <t>Performance plans only designed for Level 3's at this stage</t>
  </si>
  <si>
    <t>Director Corp Vacant &amp; Director Mayor not yet budgted for</t>
  </si>
  <si>
    <t>No Imbizos conducted</t>
  </si>
  <si>
    <t>Tenders was advertised but the process was put on hold due to buget constraints</t>
  </si>
  <si>
    <t>25% spent on training. (R272 451)</t>
  </si>
  <si>
    <t>Retention Strategy implemented</t>
  </si>
  <si>
    <t>Project placed on ice.</t>
  </si>
  <si>
    <t>Revised Policy was reverted back by the Governance Committee for consideration.</t>
  </si>
  <si>
    <t>Request to purchase from sole supplier submitted to the CFO for approval</t>
  </si>
  <si>
    <t>Seven satellite offices currently connected and online. Currently busy with processes to connect remaining satellite offices to complete Phase 1</t>
  </si>
  <si>
    <t>Still in Public Participation Proces</t>
  </si>
  <si>
    <t>Not yet compeled</t>
  </si>
  <si>
    <t>34 wards are all functional</t>
  </si>
  <si>
    <t>No Informal assessment was conducted because of non signing of Performance Agreement by Managers</t>
  </si>
  <si>
    <t>Thrust Committee not been established only Councillor Committees are to process</t>
  </si>
  <si>
    <t>R400 000 from training vote transferred to cover legal costs.</t>
  </si>
  <si>
    <t>Further engagmenet needed with stakeholders</t>
  </si>
  <si>
    <t>It will be resubmitted in the next quarter</t>
  </si>
  <si>
    <t>Due to budget constraints</t>
  </si>
  <si>
    <t>No Deviation</t>
  </si>
  <si>
    <t>Task Job evaluation process was enterupted by Council Resolution to revert back to van der Merwe</t>
  </si>
  <si>
    <t>Acquisition of furniture and audio system for the Entertainment Hall</t>
  </si>
  <si>
    <t>Not yet submitted</t>
  </si>
  <si>
    <t>All branding materials are being used at all events and still need more branded equipments of wich will be purchased in the next quarter.</t>
  </si>
  <si>
    <t>No meeting was convened.</t>
  </si>
  <si>
    <t xml:space="preserve"> SLA monitored for maintenance of Tally-Genicom line printers</t>
  </si>
  <si>
    <t>Will be hosted in february 2013 in colaboration with Men's Indaba</t>
  </si>
  <si>
    <t>* Local Celebrations held on 28/11/2012 in Nkowankowa Community Hall (100 disabled)
*  22 disabled sent to District celebrations in Lulekani community hall on 07/12/2012
*  60 disabled sent to Provincial event at mankweng on 04/12/2012</t>
  </si>
  <si>
    <t>60 Youth from wards youth organisations and SAYC met on a strategic session on 23/10/2012 at Tzaneen Country Lodge</t>
  </si>
  <si>
    <t>Youth Entrepreneurs summit was held on 23/11/2012 at Nedtex Lodge (50 entrepreneurs)</t>
  </si>
  <si>
    <t>Youth Plenary was held on 19/10/2012 at Runnymede TSC attended by 30 youth organisations &amp; SAYC</t>
  </si>
  <si>
    <t>Budgetary constraints</t>
  </si>
  <si>
    <t>Incoporated into GTM AIDS day event</t>
  </si>
  <si>
    <t>Reported Annually</t>
  </si>
  <si>
    <t>Waiting for Capital from loan</t>
  </si>
  <si>
    <t>No progress due to no capital</t>
  </si>
  <si>
    <t>Project at design stage</t>
  </si>
  <si>
    <t>Project at construction phase</t>
  </si>
  <si>
    <t>Design approved by Eskom awaiting handover</t>
  </si>
  <si>
    <t>R36 165.59 on Purchase of Capital Tools</t>
  </si>
  <si>
    <t>R21 979 Spent on Purchase of Capital Tools</t>
  </si>
  <si>
    <t xml:space="preserve">Awaiting approval for prison sub.
Material bought for prison sub and Letsitele main sub on rollover funds.
</t>
  </si>
  <si>
    <t>Ongoing maintenance on overhead lines within outlying distribution network</t>
  </si>
  <si>
    <t>Reactive and preventive maintenance on Town distribution, machinery and equipment (town)</t>
  </si>
  <si>
    <t>Ongoing maintenance</t>
  </si>
  <si>
    <t>Streetlight Maintenance ongoing R237 095 spent</t>
  </si>
  <si>
    <t>Ongoing maintenance outlying distribution</t>
  </si>
  <si>
    <t>All traffic lights LED maintained.   R2 881,00 spent</t>
  </si>
  <si>
    <t>631  637,21 spent on construction of switching and cabling</t>
  </si>
  <si>
    <t>Waiting approval of Prison substation.</t>
  </si>
  <si>
    <t>Overspending due  to backlog from vehicles</t>
  </si>
  <si>
    <t>Awaiting Capital from loan</t>
  </si>
  <si>
    <t>Regravelling capital projects are no longer taking place because we are doing tar road.</t>
  </si>
  <si>
    <t>1 project was on hold due to court interdict</t>
  </si>
  <si>
    <t>Application has been rejected by DWA</t>
  </si>
  <si>
    <t>No breakdowns reporte</t>
  </si>
  <si>
    <t>no thrust meeting</t>
  </si>
  <si>
    <t>could not spend on the other project due to court interdict</t>
  </si>
  <si>
    <t xml:space="preserve">Waiting for the availability of the new cemetery site. </t>
  </si>
  <si>
    <t>Designs are complete and draft tender document have been submitted for approval.</t>
  </si>
  <si>
    <t xml:space="preserve">The tender for the appointment of the consultant closed on the 12 October 2012 </t>
  </si>
  <si>
    <t>Construciton is in progress and the physical progress is at 65%</t>
  </si>
  <si>
    <t>New contractor appointed, sitehandover was on 14/01/13</t>
  </si>
  <si>
    <t>New contractor appointed, sitehandover was on 15/01/13</t>
  </si>
  <si>
    <t>Contractor appointed, sitehandover was on 14/01/13.</t>
  </si>
  <si>
    <t xml:space="preserve">The identification of the speed humps was completed and the project will be implemented after the appointment of contractors for the construction of low level bridges ( Politsi, Motupa, Mopye and Thako to Sefolwe) </t>
  </si>
  <si>
    <t>Consulting Engineer busy with the designs</t>
  </si>
  <si>
    <t>Two projects funded by COHGSTA in Dan village and Tzaneen are being monitored by GTM</t>
  </si>
  <si>
    <t>Waiting for availability of budget</t>
  </si>
  <si>
    <t>Waiting for SCMU to advertise for appointment of service provider for installtion of tracking devices</t>
  </si>
  <si>
    <t>Mopani District Municipality to fund the Master Plan for Water and Sanitation.</t>
  </si>
  <si>
    <t>Delayed by SCMU for appointment of service provider to do feasibillty studies</t>
  </si>
  <si>
    <t>Waiting for SCMU to advertise for appointment of service provider</t>
  </si>
  <si>
    <t>Delayed by SCMU for appointment of service provider</t>
  </si>
  <si>
    <t>Supply chain to advertise for appointment of sevice provider</t>
  </si>
  <si>
    <t>Service provider has been appointed and busy with the Tiling work of the Library</t>
  </si>
  <si>
    <t>Service provider has been appointed and busy with the installation of  Aircons</t>
  </si>
  <si>
    <t>Installation of safety doors in rates hall completed only waiting for advertisement of installation of Lift in the civic centre</t>
  </si>
  <si>
    <t>Cutting of grass and replacing of fence was done at the airfield</t>
  </si>
  <si>
    <t>584 km graded</t>
  </si>
  <si>
    <t>No regravelling was done.</t>
  </si>
  <si>
    <t>270 m2  side walk paved at Lenyenye</t>
  </si>
  <si>
    <t>100m stone pitching constructed at Moruji.</t>
  </si>
  <si>
    <t>2452m2 tar patching was done in  Tzaneen town, Lenyenye and Nkowankowa</t>
  </si>
  <si>
    <t>500m2 tar patching was done at Mokgapeng</t>
  </si>
  <si>
    <t>Update of Water and Wastewater Quality data for Water Safety Plan and Risk Abatement Plan are in progress</t>
  </si>
  <si>
    <t>Risk Abatement Plan for 2012 which covers all pump stations and their improvement plan are being evaluated.</t>
  </si>
  <si>
    <t>The BID had been readverised due to poor response from the bidders.</t>
  </si>
  <si>
    <t>Pump stations and disribution network are being done accordingly. At 50% level.</t>
  </si>
  <si>
    <t>Progress is at 50% while the expenditure is at R 953,874.00 with R 2,750,000.00 budget.</t>
  </si>
  <si>
    <t>The work progress is at 50% while the water quality is complying at 100%.expenditure is R 346,865.00</t>
  </si>
  <si>
    <t>Waiting for advertisement. Specifications submited to SCM</t>
  </si>
  <si>
    <t>No thrust meeting  arranged during the 2nd quarter</t>
  </si>
  <si>
    <t>The service provider was apointed in december last year and due to SCMU process that  delaysed the  appointing service provider</t>
  </si>
  <si>
    <t>Waiting for availiability of budget (Capital loan)</t>
  </si>
  <si>
    <t>Director newly  appointed</t>
  </si>
  <si>
    <t>Lenyenye cemetery not yet completed</t>
  </si>
  <si>
    <t>No Shiluvane site meetings were conducted this quarter. Short listing of 2nd Shiluvane Librarian pending DSAC appointments pending. Followed up on progress Shiluvane Library with DASC and drafted a report for the Sports, Arts and Culture Cluster Committee.</t>
  </si>
  <si>
    <t>Learners R3601   Driver's Licence 8513                      Prdp's 1622</t>
  </si>
  <si>
    <t>Vehicle registration 6248 and licenses 28715</t>
  </si>
  <si>
    <t>2 Baloyi graves were exhumed at Erf 345C and reburried at Mariveni.  22 coaches are trained and giving support to 4 High schools and Primary schools</t>
  </si>
  <si>
    <t>Development in process</t>
  </si>
  <si>
    <t>No Impoundment animals, No budget</t>
  </si>
  <si>
    <t>Pragramme in progress</t>
  </si>
  <si>
    <t>On hold, machine stolen. Rely on blood tests.</t>
  </si>
  <si>
    <t>On hold, No budget</t>
  </si>
  <si>
    <t xml:space="preserve">No composting being done yet. Awaiting outcome of BAC appointment of a new Service-Provider for Landfill-operations, where after volumes can be reported </t>
  </si>
  <si>
    <t>100% Compliance to Litterpicking schedules in Tzaneen, Lenyenye, Haenertsburg and Nkowankowa and 50% expenditure. The 2 x Tenders of Litterpicking already expired and MUST be re-advertised early 2013</t>
  </si>
  <si>
    <t xml:space="preserve"> 100% compliance to HCRW collections schedules and 50% expenditure. Awaiting outcome of BAC recommendation for appointment of a new HCRW Service-Provider</t>
  </si>
  <si>
    <t>98.24% compliance to Landfill permit + legal conditions and 50% expenditure. Awaiting outcome of BAC recommendation for appointment of a new Landfill Service-Provider</t>
  </si>
  <si>
    <t>50% Compliance to planning of the 2013-2014 Waste-removal calendars in Tzaneen, Letsitele, Lenyenye,      Haenertsburg and Nkowankowa and no budget for expenditure</t>
  </si>
  <si>
    <t xml:space="preserve">Sec 25 Service Level Conditions was handed to the Sec. 25 "Transporter of Waste" for signing + acceptance </t>
  </si>
  <si>
    <t xml:space="preserve">Continuous liaison with MDM to facilitate the establishment of a regional landfill site via e-mail. Recent Land-Survey indicates still a minimum of 10 x years lifespan for the Landfill existence </t>
  </si>
  <si>
    <t xml:space="preserve">Did not replace depleted bins as and when required due to slow S.C.M. Process. Appointments of Service-Providers not finalised </t>
  </si>
  <si>
    <t>2 nd Internal Audit  take place as planned on the 28 Dec`12</t>
  </si>
  <si>
    <t xml:space="preserve">66 x Rural Waste Service Areas is demarcated and Service Level Conditions ((SLC`s)) was work shopped with 7 x Pilot Groups successfully. The position of WMO for this tasks is now vacant for 6 x months + now further progress can be made </t>
  </si>
  <si>
    <t xml:space="preserve">Finalised specifications for quotations, to be forwarded in 2013 for quotations via Supply Chain </t>
  </si>
  <si>
    <t>5 ITP's issued per Team Leader per month.</t>
  </si>
  <si>
    <t>Land was acquired for Lenyenye Cemetry and the land was paid by PED, only left with land transfere so the Environmental Impact Assessment Study can resume. Existing cemetries maintenance at proclaimed towns is on going.</t>
  </si>
  <si>
    <t>Cemetry registers purchase is still awaiting for quotations from the SCMU so the training can follow.</t>
  </si>
  <si>
    <t>Furniture not yet purchased</t>
  </si>
  <si>
    <t>Safety Forum Meetings are held once a month</t>
  </si>
  <si>
    <t>87% Implementation of the EHP (affected by filling of vacancy of pest control attendant) 65% review of the plan.</t>
  </si>
  <si>
    <t>65% Implementation of the plan.</t>
  </si>
  <si>
    <t>Specifications developed and forwarded to supply chain for processing</t>
  </si>
  <si>
    <t>97 evaluations, 226 condeminations. 1x blitz operation in Nkowankowa 38 contravention notices and 27 follow up notices.</t>
  </si>
  <si>
    <t>Larviciding started at the beginning of the raining season.  Areas cannot be covered as scheduled due to the delay in the filling of the vacancy for a pest control attendant</t>
  </si>
  <si>
    <t>80 water samples collected from Oct to Dec period. 75 samples meet the minimum requirements for drinking water as set out in the SANS 241</t>
  </si>
  <si>
    <t>Monitoring 6 wetlands with the weed control committee to observe any re-invasion of the wetlands</t>
  </si>
  <si>
    <t>Wetland invader weed control on going outside of the water</t>
  </si>
  <si>
    <t>1039 entries in Xitsonga; English; Sepedi and Afrikaans were received, sorted and adjudicated. Donations for prizes were arranged and ceritificates designed printed and laminated by library staff. Prizes and certificates were distributed to 31 wineers.</t>
  </si>
  <si>
    <t>Library management guide and Biblionef forms given to two  fledgeling community libraries and two schools. 121 Books and 250 National Geographic magazines donated to schools and  fledgeling community libraries. Rudimentary training in accessioning given to the library staff of the Lenyenye Community Library.</t>
  </si>
  <si>
    <t xml:space="preserve">1 Holiday programme, 5 big and 7 smaller book related events arranged and hosted. </t>
  </si>
  <si>
    <t>Two site meetings at the Molati Library attended. Lists of furniture, books and equipment for the library compiled and submitted. EXCO item on the Molati Library drafted and distributed to directors for comments.</t>
  </si>
  <si>
    <t>All gardens maintained according to schedule</t>
  </si>
  <si>
    <t>Thender expired and withdrawn from tender advertisement in favour of EPWP which is still not in place. A month to month renewal of contract was applied but no requisitions are signed by finance department and currently unable to maintain open spaces and they are over grown.</t>
  </si>
  <si>
    <t>Maintance of sports and recretion facility is ongoing</t>
  </si>
  <si>
    <t>Jazz in the Garden Festival was held on the 01 Dec 2012 at Nkowankowa stadium and 15 artists were hosted</t>
  </si>
  <si>
    <t>Choral Music Event will be hosted in June 2013 at Lenyenye Community Hall</t>
  </si>
  <si>
    <t>Tzaneen Sports Day was held at Nkowankowa stadium on the 08 Dec 2012 and only soccer and netball were played. 500 medals were sponsored by Arbore Park Lodge</t>
  </si>
  <si>
    <t>Bid Evaluated and waiting for Adjudication process</t>
  </si>
  <si>
    <t>No budget</t>
  </si>
  <si>
    <t>The tender of Bulk-removals already expired and was NOT re-advertised due to a decision of by the A.O.</t>
  </si>
  <si>
    <t xml:space="preserve">Awaiting outcome of BAC appointment of a new Service-Provider for Landfill-operations, where after volumes can be reported </t>
  </si>
  <si>
    <t xml:space="preserve">The tender of Nkowankowa already expired and was NOT re-advertised due to a decision of by the A.O. </t>
  </si>
  <si>
    <t>S.C.M.U. Failed to provide the advertised S.C.M.Q 08/2012 timiously</t>
  </si>
  <si>
    <t>The position of WMO for this tasks is now vacant for 6 x months. Still awaiting Pilots-Groups to sign the Sec 25 "Registration" as "TRANSPORTERS OF WASTE"</t>
  </si>
  <si>
    <t xml:space="preserve">Awaiting Consultants proposals for design costs </t>
  </si>
  <si>
    <t>The position of WMO for this tasks is now vacant for 6 x months and training cannot proceed. The DEA-funded "Training-Centre" still on hold due to DEA`s internal control-processes</t>
  </si>
  <si>
    <t xml:space="preserve">2 x Environmental Enforcement Officers positions vacant for more than 5 x years resulting 0 x prosecutions to take place </t>
  </si>
  <si>
    <t xml:space="preserve">The Haenertsburg Librarian could not link books as she still does not have an assistant due to long delays in the appointment process and the library is still without internet connectivity. 10% Of Tzaneen Library books still to be barcoded due to books issued and not yet returned and lack of staff. </t>
  </si>
  <si>
    <t>No response from MDM</t>
  </si>
  <si>
    <t>Planning in progress</t>
  </si>
  <si>
    <t>Awaiting appointment of service provider</t>
  </si>
  <si>
    <t>100% of Letsitele and Haenertsburg Library books barcoded. 90% of Tzaneen Library books barcoded. 0% of Haenertsburg books barcoded</t>
  </si>
  <si>
    <t>ADM - 2
LED - 3</t>
  </si>
  <si>
    <t>2000</t>
  </si>
  <si>
    <t>417 blocked has been unblocked. The remaining 143 units is submitted to COGHSTA.</t>
  </si>
  <si>
    <t>25% The identified land for transfer has been submitted to housing development agency to facilitate the negotiation and transfer on behalf of GTM.</t>
  </si>
  <si>
    <t xml:space="preserve">The Lease Agreements has expired we requested the Director to extend the lease agreement. The  Director referred the matter to the Cluster committee. however the continue to pay for rental and services. </t>
  </si>
  <si>
    <t>one beneficiary was allocated unit 11</t>
  </si>
  <si>
    <t>In process of finalizing appointment of town planner and office for LED</t>
  </si>
  <si>
    <t>Still waiting for Council resolution for approval of alienation of sites at Dan Ext 2 and for the 30 erven in Nkowankowa Industrial site waiting for valuation price</t>
  </si>
  <si>
    <t xml:space="preserve">Supported and attended 1 meeting on 29th Nov and 3 events for CWP on the 3rd Nov, 10th Dec and 13th Dec. Jobs created is still standing at 1800. </t>
  </si>
  <si>
    <t>Negotiations  between MDM and Greater Tzaneen Municipality underway</t>
  </si>
  <si>
    <t>Board meeting attended on the 27th of October and Strategic workshop from the 30th Nov to 2nd December 2012.</t>
  </si>
  <si>
    <t>Final copy submitted and Division to work on the implementation plan and genertae item for approval to Council.</t>
  </si>
  <si>
    <t>Board meeting attended on the 27th of October and Strategic workshop from the 30th Nov to 2nd December 2012.
Partnership with SEDA in place for support on SMME's.  Report on cooperatives establishment for report from SEDA.</t>
  </si>
  <si>
    <t>1. Facilitated a meeting between GTEDA management, Monye-le-shako staff and Mawasha Chemicals cc on the 27th November 2012 at GTEDA offices, the following resolutions were taken.
 a. The close-out report must be re-worked to include inputs of all stakeholders and submitted to GTEDA on the 06th December 2012.
 b. The evaluation process of learners must be fast tracked and POEs must be completed by the 5th   December 2012 .
 c. Monye-Le-Shako must be helped with quotations for materials and firms where they can buy leather making raw materials at a reasonable price in the future. 
2. Facilitated a strategic planning meeting of Monye-Le-shako Cooperative with SEDA where the following resolutions were taken.
 a. A production line must be set up to enable smooth operation at the factory
 b. Lucrative  markets must be identified and SABS must be engaged for quality assurance of prototypes. 
 c. Operational policies and procedures and systems must be established to ensure the factory complies with applicable laws.
 d. Assist the Cooperative to identify strategic partners that will assist with funding to expand the factory.
 e. Speed up turn around time of responding to the Co-operatives requests for assistance. 
3. A site visit was conducted to the factory on the 17th October to assess progress made to date and to provide support to staff members. 
4. Training on leather making and product development  has been completed and members of the Co-operative have commenced  with production of belts and sandals.  
5. A meeting was held between GTEDA and SEDA on the 06th December 2012 to discuss the wayforward on the strategic plan Report.
6. The evaluation process of learners was doe on the 18th December 2012.
7. Facilitated the assessment of learners by an independent assessor on  the 19th December 2012 at the factory in Nkowankowa, a report of the assessment will be available in January 2013.
8. Attended a prayer session held on the 14th December 2012 by different Pastors at the factory to wish the project well for the future. 
9. Training on leather making and product development  has been completed and members of the Co-operative have commenced  with production of belts and sandals.
10. Held a meeting on the 31st December 2012 with a representative of Public Investment Cooperation (PIC) about the possibility of project funding.</t>
  </si>
  <si>
    <t xml:space="preserve">Project launched on the 8th of November and training of enumerators started on the 9th to the 13th of November. Actual data capturing started on the 11th of December. </t>
  </si>
  <si>
    <t xml:space="preserve"> A workshop on Tourism Signage was held on the 30/11/2012. 
</t>
  </si>
  <si>
    <t>Getaway show attended 30th August to 3rd September. Muhlaba day held on the 1st of December.</t>
  </si>
  <si>
    <t>No progress yet</t>
  </si>
  <si>
    <t>Only one lease agreement signed for Erf 1072 Tzn Ext 12</t>
  </si>
  <si>
    <t>No progress still waiting for remaining erven to be registered</t>
  </si>
  <si>
    <t>No transfers done for this quarter</t>
  </si>
  <si>
    <t>Postponed to May 2013</t>
  </si>
  <si>
    <t>tender specification submitted to Supply Chain for appointment.</t>
  </si>
  <si>
    <t>Adopted by Council on 4 July 2012- Item B42</t>
  </si>
  <si>
    <t>finalised and adopted by Council on the 07th August 2012</t>
  </si>
  <si>
    <t>The project is in the pipeline.  Projects of COGHSTA programme</t>
  </si>
  <si>
    <t>Draft application pending approval by Rural Department</t>
  </si>
  <si>
    <t>The lessees has been notified about the lapse of the lease agreements.  We are waiting for the approval of renewal lease agreements by the acting municipal manager.</t>
  </si>
  <si>
    <t>The Units are too vast.</t>
  </si>
  <si>
    <t xml:space="preserve">The was delay on the approval and issuing of  Geo-Technical reports </t>
  </si>
  <si>
    <t>Process held in abeyance by family</t>
  </si>
  <si>
    <t xml:space="preserve">LED breakfast session earmarked for 3rd quarter due to other programmes running. Facilitation of MOU's for Limpopo Resource Center and LDA delayed.  </t>
  </si>
  <si>
    <t>Project on halt due to finalization of the LED strategy.</t>
  </si>
  <si>
    <t>The Division to follow on agreements on submission of reports by Seda to Council.</t>
  </si>
  <si>
    <t>Pending due to late appointments</t>
  </si>
  <si>
    <t>slow process of supply chain</t>
  </si>
  <si>
    <t>no budget provision for the current financial year</t>
  </si>
  <si>
    <t>There was a delay on approval and provision of Geo-tech report by COGSHTA</t>
  </si>
  <si>
    <t>Slow submission from Consultant</t>
  </si>
  <si>
    <t>Projects in progress</t>
  </si>
  <si>
    <r>
      <rPr>
        <b/>
        <sz val="10"/>
        <rFont val="Arial Narrow"/>
        <family val="2"/>
      </rPr>
      <t>Land Reform</t>
    </r>
    <r>
      <rPr>
        <sz val="10"/>
        <rFont val="Arial Narrow"/>
        <family val="2"/>
      </rPr>
      <t xml:space="preserve">: Coordinated the land reformm meeting on the 9th of November. </t>
    </r>
    <r>
      <rPr>
        <b/>
        <sz val="10"/>
        <rFont val="Arial Narrow"/>
        <family val="2"/>
      </rPr>
      <t>Batlahabine:</t>
    </r>
    <r>
      <rPr>
        <sz val="10"/>
        <rFont val="Arial Narrow"/>
        <family val="2"/>
      </rPr>
      <t xml:space="preserve"> Held 3 meetings for Batlhabine with rural development on 5th,11th and 16th of October.</t>
    </r>
    <r>
      <rPr>
        <sz val="10"/>
        <rFont val="Arial Black"/>
        <family val="2"/>
      </rPr>
      <t xml:space="preserve"> </t>
    </r>
    <r>
      <rPr>
        <b/>
        <sz val="10"/>
        <rFont val="Arial Narrow"/>
        <family val="2"/>
      </rPr>
      <t>Mamahlola: Still i</t>
    </r>
    <r>
      <rPr>
        <sz val="10"/>
        <rFont val="Arial Narrow"/>
        <family val="2"/>
      </rPr>
      <t xml:space="preserve">n process of acquisition of Strategic partnner/investor for Mamahlola through Vumelana. Managemnet appointed and payments done to employees. </t>
    </r>
    <r>
      <rPr>
        <b/>
        <sz val="10"/>
        <rFont val="Arial Narrow"/>
        <family val="2"/>
      </rPr>
      <t xml:space="preserve">Mokgolobotho: </t>
    </r>
    <r>
      <rPr>
        <sz val="10"/>
        <rFont val="Arial Narrow"/>
        <family val="2"/>
      </rPr>
      <t xml:space="preserve">Withdrawal by Capespan. </t>
    </r>
    <r>
      <rPr>
        <b/>
        <sz val="10"/>
        <rFont val="Arial Narrow"/>
        <family val="2"/>
      </rPr>
      <t xml:space="preserve">Tours: </t>
    </r>
    <r>
      <rPr>
        <sz val="10"/>
        <rFont val="Arial Narrow"/>
        <family val="2"/>
      </rPr>
      <t xml:space="preserve">Still on halt due to allegations by potential funder. Farmers continue with subsitance farming of mealies. </t>
    </r>
    <r>
      <rPr>
        <b/>
        <sz val="10"/>
        <rFont val="Arial Narrow"/>
        <family val="2"/>
      </rPr>
      <t xml:space="preserve">Nkomomnto: </t>
    </r>
    <r>
      <rPr>
        <sz val="10"/>
        <rFont val="Arial Narrow"/>
        <family val="2"/>
      </rPr>
      <t xml:space="preserve">Held poultry farmers meeting on 18th of October for Adluck presentation. </t>
    </r>
  </si>
  <si>
    <r>
      <t xml:space="preserve">1. Provided on-going administrative support to Makgoba tea estate management and staff.
2. Facilitated the payment of salaries to 447 employees at a cost of R766 441.89. </t>
    </r>
    <r>
      <rPr>
        <b/>
        <sz val="10"/>
        <rFont val="Arial Narrow"/>
        <family val="2"/>
      </rPr>
      <t>(October 2012)</t>
    </r>
    <r>
      <rPr>
        <sz val="10"/>
        <rFont val="Arial Narrow"/>
        <family val="2"/>
      </rPr>
      <t xml:space="preserve">
3. Held feasibility sessions with representatives of Almac Cosmocare (Mr. Ballal Chandrachud and Dr. Goswani) on the 15th , 16th and 17th October 2012  who have signed an MOU with LADC to conduct the following
 a. Feasibility study
 b. Due diligence and 
 c. Development of Business Proposal 
4.  Steering committee meeting was successfully hosted on the 29th October 2012 
5.  Facilitated the payment of 500 workers employed at Grenshoek at a cost of R604 695.00 under Extended Public Works Programme.
6. Submitted and presented a proposal for the tea estate to the Jobs fund on the 5th October 2012, a follow up presentation was done again on the 19th October 2012. All these sessions were facilitated by the Economic Cluster of the Limpopo Premier’s office
7. Facilitated the payment of salaries to 445 employees at a cost of R755 061,46 </t>
    </r>
    <r>
      <rPr>
        <b/>
        <sz val="10"/>
        <rFont val="Arial Narrow"/>
        <family val="2"/>
      </rPr>
      <t>(November 2012).</t>
    </r>
    <r>
      <rPr>
        <sz val="10"/>
        <rFont val="Arial Narrow"/>
        <family val="2"/>
      </rPr>
      <t xml:space="preserve">
8. Monthly progress reports were developed and submitted to LADC.
9. Facilitated a monthly management meeting on the 4th  December 2012  to discuss the performance of the Estate, challenges encountered and interventions taken and planning for the future. 
10. Successfully hosted a steering committee meeting on the 5th December 2012
 Facilitated the payment of salaries to 437 employees at a cost of R762 070,00 </t>
    </r>
    <r>
      <rPr>
        <b/>
        <sz val="10"/>
        <rFont val="Arial Narrow"/>
        <family val="2"/>
      </rPr>
      <t>(December 2012)</t>
    </r>
    <r>
      <rPr>
        <sz val="10"/>
        <rFont val="Arial Narrow"/>
        <family val="2"/>
      </rPr>
      <t xml:space="preserve">
11. Attended Management meeting to address water crisis as Sapekoe on 03 December 2012.
12. Facilitated a monthly management meeting on the 4th  December 2012  to discuss the performance of the Estate, challenges encountered and interventions taken and planning for the future. 
13. Held a meeting on the 31st December 2012 with a representative of Public Investment Cooperation (PIC) about the possibility of project funding.
Pruning Plan
To date a total of 501.4 hectares have been completed at Middlekop, workers are doing scheduled maintenance.(on-going activity) 
60.87 hectares have been pruned at Grenshoek over a one month period by workers from the EPWP.  25 workers from Middlekop have been deployed  to continue with maintenance on the pruned area the pruning process at Grenshoek.
</t>
    </r>
  </si>
  <si>
    <t>Submitted to Rural Development for finalization.</t>
  </si>
  <si>
    <t>5 contraventions issued and two are pending legal action.</t>
  </si>
  <si>
    <t>application pending cluster approval</t>
  </si>
  <si>
    <t>Relocation of grave site needs to take place</t>
  </si>
  <si>
    <t>Corporate Services (Records) to take over the process</t>
  </si>
  <si>
    <t>The development of the SMME strategy is delayed awaiting approval of the LED Strategy.</t>
  </si>
  <si>
    <t>Consultants busy, awaiting inputs from public participation.</t>
  </si>
  <si>
    <t>tender pending appointment of contractor by Adjudication committee</t>
  </si>
  <si>
    <t>Draft application submitted to Rural Development , pending adoption.</t>
  </si>
  <si>
    <t>Projects not undertaken</t>
  </si>
  <si>
    <t>Seven visits conducted to date</t>
  </si>
  <si>
    <t>Two cameras purchased</t>
  </si>
  <si>
    <t>Pending adverts by supply chain.</t>
  </si>
  <si>
    <t>Purchased and registered in the asset register.</t>
  </si>
  <si>
    <t>Negotiations underway with investor and Chief Mohlaba for land release.</t>
  </si>
  <si>
    <t>Acquired and registered in our inventory.</t>
  </si>
  <si>
    <t>Documents at supply chain for readers</t>
  </si>
  <si>
    <t>Budget</t>
  </si>
  <si>
    <t>% Receipt</t>
  </si>
  <si>
    <t>Item: Revenue Budget</t>
  </si>
  <si>
    <t>Summary of Mid-year Financial Performance</t>
  </si>
  <si>
    <t xml:space="preserve">Grants &amp; Subsidies </t>
  </si>
  <si>
    <t xml:space="preserve">Rates &amp; Taxes (billing) </t>
  </si>
  <si>
    <t xml:space="preserve">Rates &amp; Taxes (collection rate) </t>
  </si>
  <si>
    <t xml:space="preserve">Debtors age analysis </t>
  </si>
  <si>
    <t xml:space="preserve">Bank Balance </t>
  </si>
  <si>
    <t>Year to date receipt (30 Dec '12)</t>
  </si>
  <si>
    <t xml:space="preserve">Initiative (Expenditure Budget) </t>
  </si>
  <si>
    <t xml:space="preserve">Budget </t>
  </si>
  <si>
    <t xml:space="preserve">Year do date expenditure </t>
  </si>
  <si>
    <t xml:space="preserve">% Spent </t>
  </si>
  <si>
    <t>Salaries &amp; Allowances</t>
  </si>
  <si>
    <t>Remuneration of Councillors</t>
  </si>
  <si>
    <t>Repairs &amp; Maintenance</t>
  </si>
  <si>
    <t>Bulk Purchases</t>
  </si>
  <si>
    <t>Contracted Services</t>
  </si>
  <si>
    <t>Operating Expenditure</t>
  </si>
  <si>
    <t xml:space="preserve">General Expenses </t>
  </si>
  <si>
    <t>38.59% </t>
  </si>
  <si>
    <t xml:space="preserve">Capital Expenditure </t>
  </si>
  <si>
    <t>Year do date expenditure (30 Dec '12)</t>
  </si>
  <si>
    <t>FMG</t>
  </si>
  <si>
    <t xml:space="preserve">INEP </t>
  </si>
  <si>
    <t xml:space="preserve">NDPG </t>
  </si>
  <si>
    <t xml:space="preserve">MSIG </t>
  </si>
  <si>
    <t xml:space="preserve">Free Basic Services </t>
  </si>
  <si>
    <t xml:space="preserve">MIG </t>
  </si>
  <si>
    <t xml:space="preserve">EPWP </t>
  </si>
  <si>
    <t>Initiative : Conditional Grants</t>
  </si>
  <si>
    <t>Summary of Mid-year Financial Performance 2012/13</t>
  </si>
  <si>
    <t>Verbal informal assessment done, no report generated</t>
  </si>
  <si>
    <t>Not applicable</t>
  </si>
  <si>
    <t xml:space="preserve">It clashed with other events </t>
  </si>
  <si>
    <t>7 sites sattelite office connected and online (Lenyenye &amp; Nkowankowa Town Managers offices, Nkowankowa testing ground, Letsitele Library, Bulamahlo,Relela &amp; Runnymeded Thusong Centres).</t>
  </si>
  <si>
    <t>Link to objective</t>
  </si>
  <si>
    <t>Risk description</t>
  </si>
  <si>
    <t>Background to the risk</t>
  </si>
  <si>
    <t>Impact</t>
  </si>
  <si>
    <t>Likelihood</t>
  </si>
  <si>
    <t>Inherent risk</t>
  </si>
  <si>
    <t>Current controls</t>
  </si>
  <si>
    <t>Perceived control effectiveness</t>
  </si>
  <si>
    <t>Residual risk</t>
  </si>
  <si>
    <t>Risk owner</t>
  </si>
  <si>
    <t>Actions to improve management of the risk</t>
  </si>
  <si>
    <t>Action owner</t>
  </si>
  <si>
    <t>Time scale</t>
  </si>
  <si>
    <t>Number</t>
  </si>
  <si>
    <t>Optimise infrastructure services</t>
  </si>
  <si>
    <t>Dangerous encroaching of vegetation into the power lines</t>
  </si>
  <si>
    <t>Insuffient human resource to clear underlines</t>
  </si>
  <si>
    <t>currently in sourcing</t>
  </si>
  <si>
    <t xml:space="preserve">Directors: Electrical </t>
  </si>
  <si>
    <t>Optimizing limited human resource available
Encourage partnership with private land owner
Implementation of EPWP</t>
  </si>
  <si>
    <t>Manager: Outlying</t>
  </si>
  <si>
    <t xml:space="preserve">Quarterly
Quarterly
March 2013
</t>
  </si>
  <si>
    <t>Poor provision of water services</t>
  </si>
  <si>
    <t xml:space="preserve">Non compliance to water service agreement by WSA </t>
  </si>
  <si>
    <t>water service agreement</t>
  </si>
  <si>
    <t>MM</t>
  </si>
  <si>
    <t xml:space="preserve">Escalate non compliance of the agreement to IGR
</t>
  </si>
  <si>
    <t>Director: Engineering services.</t>
  </si>
  <si>
    <t>Quaterly</t>
  </si>
  <si>
    <t>To Improve access to sustainable and affordable services</t>
  </si>
  <si>
    <t xml:space="preserve">High accidents </t>
  </si>
  <si>
    <t>Speeding;unmarked crossing,missing  road signs and theft of fences,driving under the influence of alcohol and un roadworthy vehicles</t>
  </si>
  <si>
    <t>Speed trap cameras and roadblocks</t>
  </si>
  <si>
    <t>Reporting on vandalised fences to RAL
Regular roadblocks
Replacement of road signs</t>
  </si>
  <si>
    <t>C.S.D.-TRAFFIC</t>
  </si>
  <si>
    <t xml:space="preserve">31 November 
Bi-monthly
April 2013
</t>
  </si>
  <si>
    <t>Promote environmental sound practices and social development</t>
  </si>
  <si>
    <t>Lack of road signs in rural areas</t>
  </si>
  <si>
    <t>Lack of prioritazation  road sign projects</t>
  </si>
  <si>
    <t>Scholar Patrol</t>
  </si>
  <si>
    <t>Prioritazation of roads sign projects
Registration of EPWP projects on traffic control</t>
  </si>
  <si>
    <t>March 2013
March 2013</t>
  </si>
  <si>
    <t>Inadequate maintenance of municpal parks</t>
  </si>
  <si>
    <t xml:space="preserve">Increased number of developed parks.
Insufficient personnel
</t>
  </si>
  <si>
    <t>Rotation of staff.</t>
  </si>
  <si>
    <t>C.S.D.</t>
  </si>
  <si>
    <t>INSTITUTIONALIZATION // ORGANOGRAM 
Extend the current contract of parks 
Implementation of EPWP projects</t>
  </si>
  <si>
    <t>MANAGER PARKS</t>
  </si>
  <si>
    <t>May 2013
Dec 2012
March 2013</t>
  </si>
  <si>
    <t>Lack of cemetries (burial space) at Lenyenye Nkowankowa &amp; Agatha cemetires</t>
  </si>
  <si>
    <t>Unavailability of land</t>
  </si>
  <si>
    <t>Communication with PED for land.</t>
  </si>
  <si>
    <t>Development of regional burial sites. 
Encourage families for stacking burial,  cremations and do EIA</t>
  </si>
  <si>
    <t>4/30/2013
Annually</t>
  </si>
  <si>
    <t>New Connection</t>
  </si>
  <si>
    <t>New applications not captured in the billing system</t>
  </si>
  <si>
    <t>Follow up of procedures and verification of new connection implementation of new connection with technical department</t>
  </si>
  <si>
    <t xml:space="preserve"> To ensure that all the systems are in place and implemented</t>
  </si>
  <si>
    <t>CFO MANGER REVENUE</t>
  </si>
  <si>
    <t>31.12.2012</t>
  </si>
  <si>
    <t>Delays in procurement process</t>
  </si>
  <si>
    <t>Poor adherence to the procurement quarterly targets in the SDBIP</t>
  </si>
  <si>
    <t>Constant correspondence with the procurement unit. IMPLENETATION OF REGISTERs TO FOLLOW TIME FRAMES</t>
  </si>
  <si>
    <t xml:space="preserve">Intervention strategy and training </t>
  </si>
  <si>
    <t>Manager:Supply Chain Management and CFO and MM and RELEVANT DE[ARTMENT</t>
  </si>
  <si>
    <t>CFO</t>
  </si>
  <si>
    <t>On going</t>
  </si>
  <si>
    <t>Immovable assets</t>
  </si>
  <si>
    <t>Asset without physical location and Asset not recorded on the fixed asset register</t>
  </si>
  <si>
    <t>Interin audit on the asset register</t>
  </si>
  <si>
    <t>Updating asset register</t>
  </si>
  <si>
    <t>Insufficient capacity to audit performance information</t>
  </si>
  <si>
    <t>Increased focus of AG on performance Audit</t>
  </si>
  <si>
    <t>Training of internal audit staff on audit of performance information</t>
  </si>
  <si>
    <t>31/01/2013</t>
  </si>
  <si>
    <t>Maximum (22.5)</t>
  </si>
  <si>
    <t>Maximum (25)</t>
  </si>
  <si>
    <t>Common (5)</t>
  </si>
  <si>
    <t>Critical (5)</t>
  </si>
  <si>
    <t>Unsatisfactory (0.9)</t>
  </si>
  <si>
    <t>Satisfactory (0.65)</t>
  </si>
  <si>
    <t>Risk Management</t>
  </si>
  <si>
    <t>Will be purchased in the 4th Quarter</t>
  </si>
  <si>
    <t>Audio System no longer needed</t>
  </si>
  <si>
    <t>Not purchased</t>
  </si>
  <si>
    <t>Has been postponed to February</t>
  </si>
  <si>
    <t>Awaiting the training of ward committees to be finalised by end January</t>
  </si>
  <si>
    <t>No Imbizos conducted in the 2nd Qtr</t>
  </si>
  <si>
    <t>Co-ordiantes Local Labour Forum Meetings (3 meetings held up to end Dec 2012)</t>
  </si>
  <si>
    <t>The Draft Delegations of Powers was prepared and waiting for Council approval.</t>
  </si>
  <si>
    <t>Monthly reports received from UMS</t>
  </si>
  <si>
    <t>42 units completed and 2 units at roof and finish.                                 30 Toilets</t>
  </si>
  <si>
    <t>21  foundations  completed</t>
  </si>
  <si>
    <t>Top 10 Risks identified for 2012/13</t>
  </si>
  <si>
    <t>Coordination of submissions needs to be improved</t>
  </si>
  <si>
    <t>R300,000 from LDA, R10,000 from ABSA, R48m from Coghsta.</t>
  </si>
  <si>
    <t>Awaiiting finalization of the LED Strategy.</t>
  </si>
  <si>
    <t>GTEDA project</t>
  </si>
  <si>
    <t>The investor is in contact with the Chieftain and discussions are underway.</t>
  </si>
  <si>
    <t>Alignment purposes with development of 2013/14 scorecards in May 2013</t>
  </si>
  <si>
    <t>Policy ready for Council approval</t>
  </si>
  <si>
    <t>No funds available due to the increase in salaries.</t>
  </si>
  <si>
    <t>The Mayoral hotline is being developed.</t>
  </si>
  <si>
    <t>Currently in the process of forming an anti corruption committee.</t>
  </si>
  <si>
    <t>2nd Quarter Report Performance Report
January 2013</t>
  </si>
  <si>
    <t>Deviation is due to the provision for bad debt not yet affected as well as underspending on:
Grans and Subsidies
Repairs &amp; Maintenance and Interest paid on ext. Borrowing which is not paid in equal installments</t>
  </si>
  <si>
    <t>100% compliance to Contracted Kerbside collections in Nkowankowa and Lenyenye and 50% expenditure. The tender of The tender of Lenyenye also expired and MUST be re-advertised in early 2013</t>
  </si>
  <si>
    <t>4 Vacancies not filled</t>
  </si>
  <si>
    <t>86% effective compliance to Municipal Kerbside collections in Tzaneen, Haenertsburg and Letsitele and 50% expenditure.</t>
  </si>
  <si>
    <t>2 Vacancies not filled</t>
  </si>
  <si>
    <t xml:space="preserve">90% effective compliance to Litterpicking schedules in Tzaneen, Letsitele and Nkowankowa and 25% expenditure. </t>
  </si>
  <si>
    <t>3 Vacancies not filled</t>
  </si>
  <si>
    <t xml:space="preserve">92% effective daily compliance to public toilet operations and schedules and 50% expenditure. </t>
  </si>
  <si>
    <t xml:space="preserve">100% compliance to Bulk Bin Collections in Tzaneen, Lenyenye, Nkowankowa, Haenertsburg and Letsitele and 50% expenditure. </t>
  </si>
</sst>
</file>

<file path=xl/styles.xml><?xml version="1.0" encoding="utf-8"?>
<styleSheet xmlns="http://schemas.openxmlformats.org/spreadsheetml/2006/main">
  <numFmts count="12">
    <numFmt numFmtId="6" formatCode="&quot;R&quot;\ #,##0;[Red]&quot;R&quot;\ \-#,##0"/>
    <numFmt numFmtId="8" formatCode="&quot;R&quot;\ #,##0.00;[Red]&quot;R&quot;\ \-#,##0.00"/>
    <numFmt numFmtId="44" formatCode="_ &quot;R&quot;\ * #,##0.00_ ;_ &quot;R&quot;\ * \-#,##0.00_ ;_ &quot;R&quot;\ * &quot;-&quot;??_ ;_ @_ "/>
    <numFmt numFmtId="43" formatCode="_ * #,##0.00_ ;_ * \-#,##0.00_ ;_ * &quot;-&quot;??_ ;_ @_ "/>
    <numFmt numFmtId="164" formatCode="_ * #,##0_ ;_ * \-#,##0_ ;_ * &quot;-&quot;??_ ;_ @_ "/>
    <numFmt numFmtId="165" formatCode="[$-409]mmm/yy;@"/>
    <numFmt numFmtId="166" formatCode="_(* #,##0,_);_(* \(#,##0,\);_(* &quot;–&quot;?_);_(@_)"/>
    <numFmt numFmtId="167" formatCode="0.0%"/>
    <numFmt numFmtId="168" formatCode="&quot;R&quot;\ #,##0"/>
    <numFmt numFmtId="169" formatCode="_ &quot;R&quot;\ * #,##0_ ;_ &quot;R&quot;\ * \-#,##0_ ;_ &quot;R&quot;\ * &quot;-&quot;??_ ;_ @_ "/>
    <numFmt numFmtId="170" formatCode="&quot;R&quot;\ #,##0.00"/>
    <numFmt numFmtId="171" formatCode="#,##0.0"/>
  </numFmts>
  <fonts count="49">
    <font>
      <sz val="11"/>
      <color theme="1"/>
      <name val="Calibri"/>
      <family val="2"/>
      <scheme val="minor"/>
    </font>
    <font>
      <b/>
      <sz val="10"/>
      <name val="Arial"/>
      <family val="2"/>
    </font>
    <font>
      <sz val="12"/>
      <name val="Arial"/>
      <family val="2"/>
    </font>
    <font>
      <b/>
      <sz val="14"/>
      <name val="Arial"/>
      <family val="2"/>
    </font>
    <font>
      <b/>
      <sz val="12"/>
      <name val="Arial"/>
      <family val="2"/>
    </font>
    <font>
      <b/>
      <sz val="11"/>
      <name val="Arial Narrow"/>
      <family val="2"/>
    </font>
    <font>
      <sz val="10"/>
      <name val="Arial"/>
      <family val="2"/>
    </font>
    <font>
      <sz val="11"/>
      <name val="Arial Narrow"/>
      <family val="2"/>
    </font>
    <font>
      <b/>
      <u/>
      <sz val="11"/>
      <name val="Arial Narrow"/>
      <family val="2"/>
    </font>
    <font>
      <b/>
      <sz val="11"/>
      <name val="Arial"/>
      <family val="2"/>
    </font>
    <font>
      <sz val="9"/>
      <name val="Arial Narrow"/>
      <family val="2"/>
    </font>
    <font>
      <b/>
      <sz val="9"/>
      <name val="Arial Narrow"/>
      <family val="2"/>
    </font>
    <font>
      <b/>
      <u/>
      <sz val="9"/>
      <name val="Arial Narrow"/>
      <family val="2"/>
    </font>
    <font>
      <b/>
      <sz val="13"/>
      <name val="Arial"/>
      <family val="2"/>
    </font>
    <font>
      <b/>
      <sz val="12"/>
      <name val="Arial Narrow"/>
      <family val="2"/>
    </font>
    <font>
      <sz val="12"/>
      <name val="Arial Narrow"/>
      <family val="2"/>
    </font>
    <font>
      <b/>
      <sz val="14"/>
      <color indexed="9"/>
      <name val="Arial Narrow"/>
      <family val="2"/>
    </font>
    <font>
      <sz val="14"/>
      <name val="Arial Narrow"/>
      <family val="2"/>
    </font>
    <font>
      <sz val="14"/>
      <name val="Arial"/>
      <family val="2"/>
    </font>
    <font>
      <b/>
      <sz val="16"/>
      <name val="Arial"/>
      <family val="2"/>
    </font>
    <font>
      <b/>
      <sz val="14"/>
      <name val="Arial Narrow"/>
      <family val="2"/>
    </font>
    <font>
      <b/>
      <sz val="9"/>
      <name val="Arial Black"/>
      <family val="2"/>
    </font>
    <font>
      <b/>
      <sz val="10"/>
      <name val="Arial Black"/>
      <family val="2"/>
    </font>
    <font>
      <sz val="11"/>
      <color theme="1"/>
      <name val="Calibri"/>
      <family val="2"/>
      <scheme val="minor"/>
    </font>
    <font>
      <b/>
      <sz val="11"/>
      <color theme="1"/>
      <name val="Calibri"/>
      <family val="2"/>
      <scheme val="minor"/>
    </font>
    <font>
      <sz val="16"/>
      <color theme="1"/>
      <name val="Albertus Extra Bold"/>
      <family val="2"/>
    </font>
    <font>
      <b/>
      <sz val="22"/>
      <color theme="1"/>
      <name val="Albertus Extra Bold"/>
      <family val="2"/>
    </font>
    <font>
      <sz val="10"/>
      <name val="Arial Narrow"/>
      <family val="2"/>
    </font>
    <font>
      <i/>
      <sz val="10"/>
      <name val="Arial Narrow"/>
      <family val="2"/>
    </font>
    <font>
      <sz val="10"/>
      <color theme="1"/>
      <name val="Arial Narrow"/>
      <family val="2"/>
    </font>
    <font>
      <b/>
      <sz val="9"/>
      <color indexed="81"/>
      <name val="Tahoma"/>
      <family val="2"/>
    </font>
    <font>
      <sz val="9"/>
      <color indexed="81"/>
      <name val="Tahoma"/>
      <family val="2"/>
    </font>
    <font>
      <sz val="10"/>
      <color rgb="FF000000"/>
      <name val="Arial Narrow"/>
      <family val="2"/>
    </font>
    <font>
      <i/>
      <sz val="10"/>
      <color theme="1"/>
      <name val="Arial Narrow"/>
      <family val="2"/>
    </font>
    <font>
      <b/>
      <sz val="10"/>
      <color theme="1"/>
      <name val="Arial Narrow"/>
      <family val="2"/>
    </font>
    <font>
      <u/>
      <sz val="10"/>
      <name val="Arial Narrow"/>
      <family val="2"/>
    </font>
    <font>
      <i/>
      <sz val="10"/>
      <color rgb="FF000000"/>
      <name val="Arial Narrow"/>
      <family val="2"/>
    </font>
    <font>
      <sz val="10"/>
      <name val="Georgia"/>
      <family val="1"/>
    </font>
    <font>
      <i/>
      <sz val="10"/>
      <color indexed="8"/>
      <name val="Calibri"/>
      <family val="2"/>
    </font>
    <font>
      <sz val="9"/>
      <color theme="1"/>
      <name val="Arial Narrow"/>
      <family val="2"/>
    </font>
    <font>
      <sz val="10"/>
      <color rgb="FFFF0000"/>
      <name val="Arial Narrow"/>
      <family val="2"/>
    </font>
    <font>
      <sz val="10"/>
      <color indexed="8"/>
      <name val="Calibri"/>
      <family val="2"/>
    </font>
    <font>
      <b/>
      <sz val="20"/>
      <color theme="1"/>
      <name val="Calibri"/>
      <family val="2"/>
      <scheme val="minor"/>
    </font>
    <font>
      <b/>
      <sz val="10"/>
      <name val="Arial Narrow"/>
      <family val="2"/>
    </font>
    <font>
      <sz val="11"/>
      <name val="Calibri"/>
      <family val="2"/>
      <scheme val="minor"/>
    </font>
    <font>
      <sz val="10"/>
      <name val="Arial Black"/>
      <family val="2"/>
    </font>
    <font>
      <b/>
      <sz val="14"/>
      <color theme="1"/>
      <name val="Arial"/>
      <family val="2"/>
    </font>
    <font>
      <sz val="10"/>
      <color rgb="FF000000"/>
      <name val="Arial"/>
      <family val="2"/>
    </font>
    <font>
      <sz val="10"/>
      <color rgb="FFFFFFFF"/>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9" fontId="23" fillId="0" borderId="0" applyFont="0" applyFill="0" applyBorder="0" applyAlignment="0" applyProtection="0"/>
    <xf numFmtId="9" fontId="6" fillId="0" borderId="0" applyFont="0" applyFill="0" applyBorder="0" applyAlignment="0" applyProtection="0"/>
    <xf numFmtId="44" fontId="23" fillId="0" borderId="0" applyFont="0" applyFill="0" applyBorder="0" applyAlignment="0" applyProtection="0"/>
    <xf numFmtId="0" fontId="23" fillId="0" borderId="0"/>
    <xf numFmtId="0" fontId="23" fillId="0" borderId="0"/>
    <xf numFmtId="44" fontId="6" fillId="0" borderId="0" applyFont="0" applyFill="0" applyBorder="0" applyAlignment="0" applyProtection="0"/>
    <xf numFmtId="43" fontId="23" fillId="0" borderId="0" applyFont="0" applyFill="0" applyBorder="0" applyAlignment="0" applyProtection="0"/>
  </cellStyleXfs>
  <cellXfs count="414">
    <xf numFmtId="0" fontId="0" fillId="0" borderId="0" xfId="0"/>
    <xf numFmtId="0" fontId="25" fillId="0" borderId="0" xfId="0" applyFont="1" applyAlignment="1">
      <alignment horizontal="center"/>
    </xf>
    <xf numFmtId="0" fontId="25" fillId="0" borderId="0" xfId="0" applyFont="1"/>
    <xf numFmtId="0" fontId="1" fillId="2" borderId="0" xfId="0" applyFont="1" applyFill="1" applyBorder="1" applyAlignment="1">
      <alignment horizontal="right"/>
    </xf>
    <xf numFmtId="0" fontId="2" fillId="0" borderId="0" xfId="0" applyFont="1" applyBorder="1" applyAlignment="1">
      <alignment horizontal="right"/>
    </xf>
    <xf numFmtId="0" fontId="1" fillId="2" borderId="1" xfId="0" applyFont="1" applyFill="1" applyBorder="1" applyAlignment="1">
      <alignment horizontal="center"/>
    </xf>
    <xf numFmtId="0" fontId="0" fillId="0" borderId="0" xfId="0" applyBorder="1"/>
    <xf numFmtId="0" fontId="0" fillId="0" borderId="2" xfId="0" applyBorder="1"/>
    <xf numFmtId="0" fontId="2" fillId="0" borderId="1" xfId="0" applyFont="1" applyBorder="1"/>
    <xf numFmtId="0" fontId="0" fillId="0" borderId="8" xfId="0" applyBorder="1"/>
    <xf numFmtId="0" fontId="1" fillId="0" borderId="8" xfId="0" applyFont="1" applyBorder="1"/>
    <xf numFmtId="0" fontId="0" fillId="0" borderId="9" xfId="0" applyBorder="1"/>
    <xf numFmtId="0" fontId="1" fillId="4" borderId="10" xfId="0" applyFont="1" applyFill="1" applyBorder="1" applyAlignment="1">
      <alignment horizontal="center" vertical="top"/>
    </xf>
    <xf numFmtId="0" fontId="2" fillId="0" borderId="8" xfId="0" applyFont="1" applyBorder="1" applyAlignment="1">
      <alignment horizontal="left" vertical="top" wrapText="1"/>
    </xf>
    <xf numFmtId="0" fontId="4" fillId="0" borderId="4" xfId="0" applyFont="1" applyBorder="1" applyAlignment="1"/>
    <xf numFmtId="0" fontId="0" fillId="0" borderId="0" xfId="0" applyAlignment="1">
      <alignment horizontal="right"/>
    </xf>
    <xf numFmtId="0" fontId="0" fillId="0" borderId="10" xfId="0" applyBorder="1"/>
    <xf numFmtId="0" fontId="0" fillId="0" borderId="0" xfId="0" applyAlignment="1">
      <alignment horizontal="left"/>
    </xf>
    <xf numFmtId="0" fontId="9" fillId="0" borderId="4" xfId="0" applyFont="1" applyBorder="1" applyAlignment="1"/>
    <xf numFmtId="0" fontId="10" fillId="0" borderId="0" xfId="0" applyFont="1"/>
    <xf numFmtId="0" fontId="1" fillId="4" borderId="11" xfId="0" applyFont="1" applyFill="1" applyBorder="1"/>
    <xf numFmtId="0" fontId="1" fillId="4" borderId="8" xfId="0" applyFont="1" applyFill="1" applyBorder="1"/>
    <xf numFmtId="3" fontId="11" fillId="4" borderId="10" xfId="0" applyNumberFormat="1" applyFont="1" applyFill="1" applyBorder="1" applyAlignment="1">
      <alignment horizontal="right"/>
    </xf>
    <xf numFmtId="0" fontId="10" fillId="0" borderId="0" xfId="0" applyFont="1" applyFill="1"/>
    <xf numFmtId="3" fontId="10" fillId="0" borderId="10" xfId="0" applyNumberFormat="1" applyFont="1" applyBorder="1" applyAlignment="1">
      <alignment horizontal="right"/>
    </xf>
    <xf numFmtId="3" fontId="10" fillId="0" borderId="10" xfId="0" applyNumberFormat="1" applyFont="1" applyFill="1" applyBorder="1" applyAlignment="1">
      <alignment horizontal="right"/>
    </xf>
    <xf numFmtId="0" fontId="13" fillId="0" borderId="4" xfId="0" applyFont="1" applyBorder="1" applyAlignment="1"/>
    <xf numFmtId="0" fontId="14" fillId="4" borderId="8" xfId="0" applyFont="1" applyFill="1" applyBorder="1" applyAlignment="1">
      <alignment horizontal="center" vertical="top"/>
    </xf>
    <xf numFmtId="0" fontId="14" fillId="4" borderId="9" xfId="0" applyFont="1" applyFill="1" applyBorder="1" applyAlignment="1">
      <alignment horizontal="center" vertical="top"/>
    </xf>
    <xf numFmtId="3" fontId="15" fillId="0" borderId="10" xfId="0" applyNumberFormat="1" applyFont="1" applyFill="1" applyBorder="1"/>
    <xf numFmtId="3" fontId="15" fillId="2" borderId="10" xfId="0" applyNumberFormat="1" applyFont="1" applyFill="1" applyBorder="1"/>
    <xf numFmtId="3" fontId="14" fillId="4" borderId="10" xfId="0" applyNumberFormat="1" applyFont="1" applyFill="1" applyBorder="1" applyAlignment="1">
      <alignment horizontal="center" vertical="top"/>
    </xf>
    <xf numFmtId="3" fontId="15" fillId="0" borderId="10" xfId="0" applyNumberFormat="1" applyFont="1" applyBorder="1" applyAlignment="1">
      <alignment horizontal="right"/>
    </xf>
    <xf numFmtId="3" fontId="15" fillId="0" borderId="10" xfId="0" applyNumberFormat="1" applyFont="1" applyFill="1" applyBorder="1" applyAlignment="1">
      <alignment horizontal="right"/>
    </xf>
    <xf numFmtId="3" fontId="10" fillId="0" borderId="0" xfId="0" applyNumberFormat="1" applyFont="1" applyBorder="1" applyAlignment="1">
      <alignment horizontal="right"/>
    </xf>
    <xf numFmtId="3" fontId="10" fillId="0" borderId="0" xfId="0" applyNumberFormat="1" applyFont="1" applyFill="1" applyBorder="1" applyAlignment="1">
      <alignment horizontal="right"/>
    </xf>
    <xf numFmtId="0" fontId="10" fillId="0" borderId="0" xfId="0" applyFont="1" applyBorder="1"/>
    <xf numFmtId="0" fontId="3" fillId="0" borderId="4" xfId="0" applyFont="1" applyBorder="1" applyAlignment="1">
      <alignment wrapText="1"/>
    </xf>
    <xf numFmtId="0" fontId="0" fillId="0" borderId="0" xfId="0" applyAlignment="1"/>
    <xf numFmtId="0" fontId="16" fillId="4" borderId="10" xfId="0" applyFont="1" applyFill="1" applyBorder="1"/>
    <xf numFmtId="0" fontId="16" fillId="4" borderId="10" xfId="0" applyFont="1" applyFill="1" applyBorder="1" applyAlignment="1">
      <alignment horizontal="right"/>
    </xf>
    <xf numFmtId="0" fontId="16" fillId="4" borderId="10" xfId="3" applyFont="1" applyFill="1" applyBorder="1"/>
    <xf numFmtId="0" fontId="16" fillId="4" borderId="10" xfId="3" applyFont="1" applyFill="1" applyBorder="1" applyAlignment="1">
      <alignment horizontal="right"/>
    </xf>
    <xf numFmtId="3" fontId="15" fillId="2" borderId="10" xfId="3" applyNumberFormat="1" applyFont="1" applyFill="1" applyBorder="1" applyAlignment="1">
      <alignment wrapText="1"/>
    </xf>
    <xf numFmtId="3" fontId="15" fillId="2" borderId="10" xfId="3" applyNumberFormat="1" applyFont="1" applyFill="1" applyBorder="1"/>
    <xf numFmtId="3" fontId="15" fillId="2" borderId="10" xfId="3" applyNumberFormat="1" applyFont="1" applyFill="1" applyBorder="1" applyAlignment="1">
      <alignment horizontal="left"/>
    </xf>
    <xf numFmtId="3" fontId="16" fillId="4" borderId="10" xfId="3" applyNumberFormat="1" applyFont="1" applyFill="1" applyBorder="1"/>
    <xf numFmtId="164" fontId="16" fillId="4" borderId="10" xfId="3" applyNumberFormat="1" applyFont="1" applyFill="1" applyBorder="1"/>
    <xf numFmtId="9" fontId="16" fillId="4" borderId="10" xfId="5" applyFont="1" applyFill="1" applyBorder="1"/>
    <xf numFmtId="3" fontId="16" fillId="4" borderId="10" xfId="0" applyNumberFormat="1" applyFont="1" applyFill="1" applyBorder="1"/>
    <xf numFmtId="164" fontId="16" fillId="4" borderId="10" xfId="0" applyNumberFormat="1" applyFont="1" applyFill="1" applyBorder="1"/>
    <xf numFmtId="9" fontId="16" fillId="4" borderId="10" xfId="4" applyFont="1" applyFill="1" applyBorder="1"/>
    <xf numFmtId="0" fontId="18" fillId="0" borderId="10" xfId="0" applyFont="1" applyFill="1" applyBorder="1" applyAlignment="1">
      <alignment wrapText="1"/>
    </xf>
    <xf numFmtId="0" fontId="3" fillId="4" borderId="10" xfId="0" applyFont="1" applyFill="1" applyBorder="1"/>
    <xf numFmtId="0" fontId="19" fillId="0" borderId="4" xfId="0" applyFont="1" applyBorder="1" applyAlignment="1"/>
    <xf numFmtId="17" fontId="20" fillId="4" borderId="5" xfId="0" applyNumberFormat="1" applyFont="1" applyFill="1" applyBorder="1" applyAlignment="1">
      <alignment horizontal="center" wrapText="1"/>
    </xf>
    <xf numFmtId="17" fontId="20" fillId="4" borderId="10" xfId="0" applyNumberFormat="1" applyFont="1" applyFill="1" applyBorder="1" applyAlignment="1">
      <alignment horizontal="center" wrapText="1"/>
    </xf>
    <xf numFmtId="0" fontId="20" fillId="4" borderId="10" xfId="0" applyFont="1" applyFill="1" applyBorder="1" applyAlignment="1">
      <alignment horizontal="right"/>
    </xf>
    <xf numFmtId="0" fontId="20" fillId="4" borderId="10" xfId="0" applyFont="1" applyFill="1" applyBorder="1" applyAlignment="1">
      <alignment horizontal="left"/>
    </xf>
    <xf numFmtId="17" fontId="20" fillId="4" borderId="10" xfId="0" applyNumberFormat="1" applyFont="1" applyFill="1" applyBorder="1" applyAlignment="1">
      <alignment horizontal="left"/>
    </xf>
    <xf numFmtId="3" fontId="18" fillId="0" borderId="10" xfId="0" applyNumberFormat="1" applyFont="1" applyFill="1" applyBorder="1"/>
    <xf numFmtId="3" fontId="18" fillId="2" borderId="10" xfId="0" applyNumberFormat="1" applyFont="1" applyFill="1" applyBorder="1"/>
    <xf numFmtId="3" fontId="18" fillId="2" borderId="10" xfId="0" applyNumberFormat="1" applyFont="1" applyFill="1" applyBorder="1" applyAlignment="1">
      <alignment wrapText="1"/>
    </xf>
    <xf numFmtId="3" fontId="18" fillId="2" borderId="10" xfId="0" applyNumberFormat="1" applyFont="1" applyFill="1" applyBorder="1" applyAlignment="1">
      <alignment horizontal="left"/>
    </xf>
    <xf numFmtId="0" fontId="5" fillId="4" borderId="8" xfId="0" applyFont="1" applyFill="1" applyBorder="1" applyAlignment="1">
      <alignment horizontal="center" vertical="top"/>
    </xf>
    <xf numFmtId="0" fontId="5" fillId="4" borderId="9" xfId="0" applyFont="1" applyFill="1" applyBorder="1" applyAlignment="1">
      <alignment horizontal="center" vertical="top"/>
    </xf>
    <xf numFmtId="3" fontId="17" fillId="0" borderId="10" xfId="0" applyNumberFormat="1" applyFont="1" applyFill="1" applyBorder="1"/>
    <xf numFmtId="3" fontId="17" fillId="2" borderId="10" xfId="0" applyNumberFormat="1" applyFont="1" applyFill="1" applyBorder="1"/>
    <xf numFmtId="3" fontId="17" fillId="2" borderId="10" xfId="0" applyNumberFormat="1" applyFont="1" applyFill="1" applyBorder="1" applyAlignment="1">
      <alignment wrapText="1"/>
    </xf>
    <xf numFmtId="3" fontId="17" fillId="2" borderId="10" xfId="0" applyNumberFormat="1" applyFont="1" applyFill="1" applyBorder="1" applyAlignment="1">
      <alignment horizontal="left"/>
    </xf>
    <xf numFmtId="0" fontId="20" fillId="4" borderId="10" xfId="0" applyFont="1" applyFill="1" applyBorder="1" applyAlignment="1">
      <alignment horizontal="left" vertical="top"/>
    </xf>
    <xf numFmtId="3" fontId="17" fillId="0" borderId="10" xfId="0" applyNumberFormat="1" applyFont="1" applyFill="1" applyBorder="1" applyAlignment="1"/>
    <xf numFmtId="3" fontId="17" fillId="2" borderId="10" xfId="0" applyNumberFormat="1" applyFont="1" applyFill="1" applyBorder="1" applyAlignment="1"/>
    <xf numFmtId="0" fontId="20" fillId="4" borderId="10" xfId="0" applyFont="1" applyFill="1" applyBorder="1" applyAlignment="1">
      <alignment vertical="top"/>
    </xf>
    <xf numFmtId="0" fontId="24" fillId="5" borderId="0" xfId="0" applyFont="1" applyFill="1"/>
    <xf numFmtId="49" fontId="1" fillId="4" borderId="10" xfId="0" applyNumberFormat="1" applyFont="1" applyFill="1" applyBorder="1" applyAlignment="1">
      <alignment horizontal="left" vertical="top" wrapText="1"/>
    </xf>
    <xf numFmtId="49" fontId="1" fillId="4" borderId="10" xfId="0" applyNumberFormat="1" applyFont="1" applyFill="1" applyBorder="1" applyAlignment="1">
      <alignment horizontal="center" vertical="top" wrapText="1"/>
    </xf>
    <xf numFmtId="165" fontId="11" fillId="4" borderId="10" xfId="0" applyNumberFormat="1" applyFont="1" applyFill="1" applyBorder="1" applyAlignment="1">
      <alignment horizontal="center" vertical="top" wrapText="1"/>
    </xf>
    <xf numFmtId="0" fontId="9" fillId="0" borderId="0" xfId="0" applyFont="1" applyBorder="1" applyAlignment="1"/>
    <xf numFmtId="17" fontId="5" fillId="4" borderId="0" xfId="0" applyNumberFormat="1" applyFont="1" applyFill="1" applyBorder="1" applyAlignment="1">
      <alignment horizontal="center" vertical="top"/>
    </xf>
    <xf numFmtId="0" fontId="5" fillId="4" borderId="0" xfId="0" applyFont="1" applyFill="1" applyBorder="1" applyAlignment="1">
      <alignment horizontal="center" vertical="top"/>
    </xf>
    <xf numFmtId="3" fontId="10" fillId="5" borderId="0" xfId="0" applyNumberFormat="1" applyFont="1" applyFill="1" applyBorder="1" applyAlignment="1">
      <alignment horizontal="right"/>
    </xf>
    <xf numFmtId="3" fontId="11" fillId="4" borderId="0" xfId="0" applyNumberFormat="1" applyFont="1" applyFill="1" applyBorder="1" applyAlignment="1">
      <alignment horizontal="right"/>
    </xf>
    <xf numFmtId="166" fontId="5" fillId="4" borderId="10" xfId="0" quotePrefix="1" applyNumberFormat="1" applyFont="1" applyFill="1" applyBorder="1" applyAlignment="1">
      <alignment horizontal="right" vertical="top" wrapText="1"/>
    </xf>
    <xf numFmtId="166" fontId="11" fillId="4" borderId="10" xfId="0" applyNumberFormat="1" applyFont="1" applyFill="1" applyBorder="1" applyAlignment="1">
      <alignment horizontal="right"/>
    </xf>
    <xf numFmtId="166" fontId="14" fillId="4" borderId="10" xfId="0" applyNumberFormat="1" applyFont="1" applyFill="1" applyBorder="1" applyAlignment="1">
      <alignment horizontal="center" vertical="top"/>
    </xf>
    <xf numFmtId="166" fontId="7" fillId="6" borderId="10" xfId="0" quotePrefix="1" applyNumberFormat="1" applyFont="1" applyFill="1" applyBorder="1" applyAlignment="1">
      <alignment horizontal="center" vertical="top"/>
    </xf>
    <xf numFmtId="166" fontId="7" fillId="6" borderId="10" xfId="0" quotePrefix="1" applyNumberFormat="1" applyFont="1" applyFill="1" applyBorder="1" applyAlignment="1">
      <alignment horizontal="center" vertical="top" wrapText="1"/>
    </xf>
    <xf numFmtId="166" fontId="7" fillId="6" borderId="10" xfId="0" quotePrefix="1" applyNumberFormat="1" applyFont="1" applyFill="1" applyBorder="1" applyAlignment="1">
      <alignment horizontal="right" vertical="top" wrapText="1"/>
    </xf>
    <xf numFmtId="166" fontId="8" fillId="6" borderId="10" xfId="0" quotePrefix="1" applyNumberFormat="1" applyFont="1" applyFill="1" applyBorder="1" applyAlignment="1">
      <alignment horizontal="center" vertical="top" wrapText="1"/>
    </xf>
    <xf numFmtId="166" fontId="10" fillId="6" borderId="10" xfId="0" applyNumberFormat="1" applyFont="1" applyFill="1" applyBorder="1" applyAlignment="1">
      <alignment horizontal="right"/>
    </xf>
    <xf numFmtId="166" fontId="10" fillId="6" borderId="0" xfId="0" applyNumberFormat="1" applyFont="1" applyFill="1"/>
    <xf numFmtId="166" fontId="12" fillId="6" borderId="10" xfId="0" applyNumberFormat="1" applyFont="1" applyFill="1" applyBorder="1" applyAlignment="1">
      <alignment horizontal="right"/>
    </xf>
    <xf numFmtId="166" fontId="15" fillId="6" borderId="10" xfId="0" applyNumberFormat="1" applyFont="1" applyFill="1" applyBorder="1" applyAlignment="1">
      <alignment horizontal="right"/>
    </xf>
    <xf numFmtId="164" fontId="15" fillId="6" borderId="10" xfId="2" applyNumberFormat="1" applyFont="1" applyFill="1" applyBorder="1"/>
    <xf numFmtId="9" fontId="15" fillId="6" borderId="10" xfId="4" applyNumberFormat="1" applyFont="1" applyFill="1" applyBorder="1"/>
    <xf numFmtId="164" fontId="15" fillId="6" borderId="10" xfId="1" applyNumberFormat="1" applyFont="1" applyFill="1" applyBorder="1"/>
    <xf numFmtId="10" fontId="15" fillId="6" borderId="10" xfId="5" applyNumberFormat="1" applyFont="1" applyFill="1" applyBorder="1"/>
    <xf numFmtId="0" fontId="27" fillId="6" borderId="10" xfId="0" applyFont="1" applyFill="1" applyBorder="1" applyAlignment="1">
      <alignment horizontal="left" vertical="top" wrapText="1"/>
    </xf>
    <xf numFmtId="9" fontId="27" fillId="6" borderId="10" xfId="0" applyNumberFormat="1" applyFont="1" applyFill="1" applyBorder="1" applyAlignment="1">
      <alignment horizontal="left" vertical="top" wrapText="1"/>
    </xf>
    <xf numFmtId="0" fontId="27" fillId="0" borderId="10" xfId="0" applyFont="1" applyBorder="1" applyAlignment="1">
      <alignment horizontal="left" vertical="top" wrapText="1"/>
    </xf>
    <xf numFmtId="0" fontId="27" fillId="0" borderId="10" xfId="0" applyFont="1" applyFill="1" applyBorder="1" applyAlignment="1">
      <alignment horizontal="left" vertical="top" wrapText="1"/>
    </xf>
    <xf numFmtId="9" fontId="27" fillId="6" borderId="10" xfId="4" applyFont="1" applyFill="1" applyBorder="1" applyAlignment="1">
      <alignment horizontal="left" vertical="top" wrapText="1"/>
    </xf>
    <xf numFmtId="0" fontId="28" fillId="6" borderId="10" xfId="0" applyFont="1" applyFill="1" applyBorder="1" applyAlignment="1">
      <alignment horizontal="left" vertical="top" wrapText="1"/>
    </xf>
    <xf numFmtId="167" fontId="27" fillId="6" borderId="10" xfId="0" applyNumberFormat="1" applyFont="1" applyFill="1" applyBorder="1" applyAlignment="1">
      <alignment horizontal="left" vertical="top" wrapText="1"/>
    </xf>
    <xf numFmtId="9" fontId="27" fillId="0" borderId="10" xfId="0" applyNumberFormat="1" applyFont="1" applyBorder="1" applyAlignment="1">
      <alignment horizontal="left" vertical="top" wrapText="1"/>
    </xf>
    <xf numFmtId="0" fontId="27" fillId="0" borderId="10" xfId="0" applyFont="1" applyFill="1" applyBorder="1" applyAlignment="1">
      <alignment vertical="top" wrapText="1"/>
    </xf>
    <xf numFmtId="0" fontId="28" fillId="0" borderId="10" xfId="0" applyFont="1" applyFill="1" applyBorder="1" applyAlignment="1">
      <alignment horizontal="left" vertical="top" wrapText="1"/>
    </xf>
    <xf numFmtId="0" fontId="29" fillId="6" borderId="10" xfId="0" applyFont="1" applyFill="1" applyBorder="1" applyAlignment="1">
      <alignment horizontal="left" vertical="top" wrapText="1"/>
    </xf>
    <xf numFmtId="0" fontId="28" fillId="0" borderId="10" xfId="0" applyFont="1" applyBorder="1" applyAlignment="1">
      <alignment horizontal="left" vertical="top" wrapText="1"/>
    </xf>
    <xf numFmtId="9" fontId="27" fillId="0" borderId="10" xfId="4" applyFont="1" applyBorder="1" applyAlignment="1">
      <alignment horizontal="left" vertical="top" wrapText="1"/>
    </xf>
    <xf numFmtId="1" fontId="27" fillId="6" borderId="10" xfId="0" applyNumberFormat="1" applyFont="1" applyFill="1" applyBorder="1" applyAlignment="1">
      <alignment horizontal="left" vertical="top" wrapText="1"/>
    </xf>
    <xf numFmtId="16" fontId="27" fillId="6" borderId="10" xfId="0" applyNumberFormat="1" applyFont="1" applyFill="1" applyBorder="1" applyAlignment="1">
      <alignment horizontal="left" vertical="top" wrapText="1"/>
    </xf>
    <xf numFmtId="16" fontId="27" fillId="0" borderId="10" xfId="0" applyNumberFormat="1" applyFont="1" applyBorder="1" applyAlignment="1">
      <alignment horizontal="left" vertical="top" wrapText="1"/>
    </xf>
    <xf numFmtId="0" fontId="27" fillId="6" borderId="10" xfId="0" applyFont="1" applyFill="1" applyBorder="1" applyAlignment="1">
      <alignment vertical="top" wrapText="1"/>
    </xf>
    <xf numFmtId="0" fontId="28" fillId="6" borderId="10" xfId="0" applyFont="1" applyFill="1" applyBorder="1" applyAlignment="1">
      <alignment vertical="top" wrapText="1"/>
    </xf>
    <xf numFmtId="14" fontId="29" fillId="0" borderId="10" xfId="0" applyNumberFormat="1" applyFont="1" applyFill="1" applyBorder="1" applyAlignment="1">
      <alignment horizontal="left" vertical="top" wrapText="1"/>
    </xf>
    <xf numFmtId="169" fontId="27" fillId="6" borderId="10" xfId="6" applyNumberFormat="1" applyFont="1" applyFill="1" applyBorder="1" applyAlignment="1">
      <alignment vertical="top" wrapText="1"/>
    </xf>
    <xf numFmtId="0" fontId="32" fillId="6" borderId="10" xfId="0" applyFont="1" applyFill="1" applyBorder="1" applyAlignment="1">
      <alignment horizontal="left" vertical="top" wrapText="1"/>
    </xf>
    <xf numFmtId="0" fontId="33" fillId="6" borderId="10" xfId="0" applyFont="1" applyFill="1" applyBorder="1" applyAlignment="1">
      <alignment horizontal="left" vertical="top" wrapText="1"/>
    </xf>
    <xf numFmtId="0" fontId="29" fillId="0" borderId="10" xfId="0" applyFont="1" applyFill="1" applyBorder="1" applyAlignment="1">
      <alignment vertical="top" wrapText="1"/>
    </xf>
    <xf numFmtId="0" fontId="29" fillId="0" borderId="10" xfId="0" applyFont="1" applyBorder="1" applyAlignment="1">
      <alignment vertical="top" wrapText="1"/>
    </xf>
    <xf numFmtId="169" fontId="27" fillId="0" borderId="10" xfId="6" applyNumberFormat="1" applyFont="1" applyFill="1" applyBorder="1" applyAlignment="1">
      <alignment vertical="top" wrapText="1"/>
    </xf>
    <xf numFmtId="0" fontId="29" fillId="6" borderId="10" xfId="0" applyFont="1" applyFill="1" applyBorder="1" applyAlignment="1">
      <alignment vertical="top" wrapText="1"/>
    </xf>
    <xf numFmtId="14" fontId="27" fillId="6" borderId="10" xfId="0" applyNumberFormat="1" applyFont="1" applyFill="1" applyBorder="1" applyAlignment="1">
      <alignment vertical="top" wrapText="1"/>
    </xf>
    <xf numFmtId="0" fontId="29" fillId="0" borderId="10" xfId="0" applyFont="1" applyBorder="1" applyAlignment="1">
      <alignment horizontal="left" vertical="top" wrapText="1"/>
    </xf>
    <xf numFmtId="0" fontId="0" fillId="6" borderId="10" xfId="0" applyFill="1" applyBorder="1"/>
    <xf numFmtId="0" fontId="29" fillId="7" borderId="10" xfId="0" applyFont="1" applyFill="1" applyBorder="1" applyAlignment="1">
      <alignment horizontal="left" vertical="top" wrapText="1"/>
    </xf>
    <xf numFmtId="14" fontId="29" fillId="6" borderId="10" xfId="0" applyNumberFormat="1" applyFont="1" applyFill="1" applyBorder="1" applyAlignment="1">
      <alignment horizontal="left" vertical="top" wrapText="1"/>
    </xf>
    <xf numFmtId="0" fontId="32" fillId="0" borderId="10" xfId="0" applyFont="1" applyFill="1" applyBorder="1" applyAlignment="1">
      <alignment horizontal="left" vertical="top" wrapText="1"/>
    </xf>
    <xf numFmtId="10" fontId="27" fillId="6" borderId="10" xfId="0" applyNumberFormat="1" applyFont="1" applyFill="1" applyBorder="1" applyAlignment="1">
      <alignment horizontal="left" vertical="top" wrapText="1"/>
    </xf>
    <xf numFmtId="10" fontId="27" fillId="0" borderId="10" xfId="0" applyNumberFormat="1" applyFont="1" applyBorder="1" applyAlignment="1">
      <alignment horizontal="left" vertical="top" wrapText="1"/>
    </xf>
    <xf numFmtId="169" fontId="27" fillId="0" borderId="10" xfId="6" applyNumberFormat="1" applyFont="1" applyBorder="1" applyAlignment="1">
      <alignment horizontal="left" vertical="top" wrapText="1"/>
    </xf>
    <xf numFmtId="0" fontId="32" fillId="0" borderId="10" xfId="0" applyFont="1" applyBorder="1" applyAlignment="1">
      <alignment horizontal="left" vertical="top" wrapText="1"/>
    </xf>
    <xf numFmtId="167" fontId="27" fillId="6" borderId="10" xfId="4" applyNumberFormat="1" applyFont="1" applyFill="1" applyBorder="1" applyAlignment="1">
      <alignment horizontal="left" vertical="top" wrapText="1"/>
    </xf>
    <xf numFmtId="15" fontId="27" fillId="0" borderId="10" xfId="0" applyNumberFormat="1" applyFont="1" applyBorder="1" applyAlignment="1">
      <alignment horizontal="left" vertical="top" wrapText="1"/>
    </xf>
    <xf numFmtId="167" fontId="27" fillId="0" borderId="10" xfId="0" applyNumberFormat="1" applyFont="1" applyBorder="1" applyAlignment="1">
      <alignment horizontal="left" vertical="top" wrapText="1"/>
    </xf>
    <xf numFmtId="169" fontId="27" fillId="6" borderId="0" xfId="6" applyNumberFormat="1" applyFont="1" applyFill="1" applyBorder="1" applyAlignment="1">
      <alignment vertical="top" wrapText="1"/>
    </xf>
    <xf numFmtId="0" fontId="36" fillId="6" borderId="10" xfId="0" applyFont="1" applyFill="1" applyBorder="1" applyAlignment="1">
      <alignment horizontal="left" vertical="top" wrapText="1"/>
    </xf>
    <xf numFmtId="168" fontId="27" fillId="6" borderId="10" xfId="0" applyNumberFormat="1" applyFont="1" applyFill="1" applyBorder="1" applyAlignment="1">
      <alignment horizontal="left" vertical="top" wrapText="1"/>
    </xf>
    <xf numFmtId="0" fontId="29" fillId="0" borderId="10" xfId="0" applyNumberFormat="1" applyFont="1" applyBorder="1" applyAlignment="1">
      <alignment horizontal="left" vertical="top" wrapText="1"/>
    </xf>
    <xf numFmtId="3" fontId="29" fillId="0" borderId="10" xfId="0" applyNumberFormat="1" applyFont="1" applyBorder="1" applyAlignment="1">
      <alignment horizontal="left" vertical="top" wrapText="1"/>
    </xf>
    <xf numFmtId="0" fontId="27" fillId="0" borderId="10" xfId="0" applyFont="1" applyBorder="1" applyAlignment="1">
      <alignment vertical="top" wrapText="1"/>
    </xf>
    <xf numFmtId="9" fontId="27" fillId="0" borderId="9" xfId="0" applyNumberFormat="1" applyFont="1" applyBorder="1" applyAlignment="1">
      <alignment horizontal="left" vertical="top" wrapText="1"/>
    </xf>
    <xf numFmtId="9" fontId="27" fillId="6" borderId="9" xfId="0" applyNumberFormat="1" applyFont="1" applyFill="1" applyBorder="1" applyAlignment="1">
      <alignment horizontal="left" vertical="top" wrapText="1"/>
    </xf>
    <xf numFmtId="170" fontId="27" fillId="6" borderId="10" xfId="0" applyNumberFormat="1" applyFont="1" applyFill="1" applyBorder="1" applyAlignment="1">
      <alignment vertical="top" wrapText="1"/>
    </xf>
    <xf numFmtId="170" fontId="27" fillId="0" borderId="10" xfId="0" applyNumberFormat="1" applyFont="1" applyFill="1" applyBorder="1" applyAlignment="1">
      <alignment vertical="top" wrapText="1"/>
    </xf>
    <xf numFmtId="9" fontId="27" fillId="6" borderId="10" xfId="0" applyNumberFormat="1" applyFont="1" applyFill="1" applyBorder="1" applyAlignment="1">
      <alignment vertical="top" wrapText="1"/>
    </xf>
    <xf numFmtId="168" fontId="27" fillId="0" borderId="10" xfId="0" applyNumberFormat="1" applyFont="1" applyBorder="1" applyAlignment="1">
      <alignment horizontal="left" vertical="top" wrapText="1"/>
    </xf>
    <xf numFmtId="0" fontId="0" fillId="6" borderId="0" xfId="0" applyFill="1"/>
    <xf numFmtId="0" fontId="27" fillId="2" borderId="10" xfId="0" applyFont="1" applyFill="1" applyBorder="1" applyAlignment="1">
      <alignment vertical="top" wrapText="1"/>
    </xf>
    <xf numFmtId="168" fontId="27" fillId="0" borderId="10" xfId="0" applyNumberFormat="1" applyFont="1" applyFill="1" applyBorder="1" applyAlignment="1">
      <alignment vertical="top" wrapText="1"/>
    </xf>
    <xf numFmtId="168" fontId="27" fillId="0" borderId="10" xfId="7" applyNumberFormat="1" applyFont="1" applyFill="1" applyBorder="1" applyAlignment="1">
      <alignment vertical="top" wrapText="1"/>
    </xf>
    <xf numFmtId="0" fontId="27" fillId="0" borderId="10" xfId="7" applyFont="1" applyBorder="1" applyAlignment="1">
      <alignment vertical="top" wrapText="1"/>
    </xf>
    <xf numFmtId="17" fontId="27" fillId="6" borderId="10" xfId="0" applyNumberFormat="1" applyFont="1" applyFill="1" applyBorder="1" applyAlignment="1">
      <alignment vertical="top" wrapText="1"/>
    </xf>
    <xf numFmtId="0" fontId="27" fillId="0" borderId="7" xfId="0" applyFont="1" applyBorder="1" applyAlignment="1">
      <alignment horizontal="left" vertical="top" wrapText="1"/>
    </xf>
    <xf numFmtId="169" fontId="27" fillId="0" borderId="0" xfId="6" applyNumberFormat="1" applyFont="1" applyFill="1" applyBorder="1" applyAlignment="1">
      <alignment vertical="top" wrapText="1"/>
    </xf>
    <xf numFmtId="0" fontId="33" fillId="6" borderId="10" xfId="0" applyFont="1" applyFill="1" applyBorder="1" applyAlignment="1">
      <alignment vertical="top" wrapText="1"/>
    </xf>
    <xf numFmtId="6" fontId="27" fillId="6" borderId="10" xfId="8" applyNumberFormat="1" applyFont="1" applyFill="1" applyBorder="1" applyAlignment="1">
      <alignment vertical="top" wrapText="1"/>
    </xf>
    <xf numFmtId="14" fontId="27" fillId="6" borderId="8" xfId="0" applyNumberFormat="1" applyFont="1" applyFill="1" applyBorder="1" applyAlignment="1">
      <alignment vertical="top" wrapText="1"/>
    </xf>
    <xf numFmtId="15" fontId="27" fillId="0" borderId="10" xfId="0" applyNumberFormat="1" applyFont="1" applyBorder="1" applyAlignment="1">
      <alignment vertical="top" wrapText="1"/>
    </xf>
    <xf numFmtId="15" fontId="27" fillId="6" borderId="10" xfId="0" applyNumberFormat="1" applyFont="1" applyFill="1" applyBorder="1" applyAlignment="1">
      <alignment vertical="top" wrapText="1"/>
    </xf>
    <xf numFmtId="0" fontId="39" fillId="0" borderId="10" xfId="0" applyFont="1" applyBorder="1" applyAlignment="1">
      <alignment vertical="top" wrapText="1"/>
    </xf>
    <xf numFmtId="0" fontId="29" fillId="0" borderId="10" xfId="0" applyFont="1" applyFill="1" applyBorder="1" applyAlignment="1">
      <alignment horizontal="left" vertical="top" wrapText="1"/>
    </xf>
    <xf numFmtId="0" fontId="29" fillId="0" borderId="10" xfId="0" applyNumberFormat="1" applyFont="1" applyFill="1" applyBorder="1" applyAlignment="1">
      <alignment horizontal="left" vertical="top" wrapText="1"/>
    </xf>
    <xf numFmtId="169" fontId="40" fillId="0" borderId="10" xfId="6" applyNumberFormat="1" applyFont="1" applyFill="1" applyBorder="1" applyAlignment="1">
      <alignment vertical="top" wrapText="1"/>
    </xf>
    <xf numFmtId="14" fontId="29" fillId="0" borderId="9" xfId="0" applyNumberFormat="1" applyFont="1" applyFill="1" applyBorder="1" applyAlignment="1">
      <alignment horizontal="left" vertical="top" wrapText="1"/>
    </xf>
    <xf numFmtId="169" fontId="27" fillId="6" borderId="9" xfId="6" applyNumberFormat="1" applyFont="1" applyFill="1" applyBorder="1" applyAlignment="1">
      <alignment vertical="top" wrapText="1"/>
    </xf>
    <xf numFmtId="0" fontId="24" fillId="6" borderId="10" xfId="0" applyFont="1" applyFill="1" applyBorder="1"/>
    <xf numFmtId="0" fontId="32" fillId="6" borderId="10" xfId="0" applyFont="1" applyFill="1" applyBorder="1" applyAlignment="1">
      <alignment horizontal="center" vertical="top" wrapText="1"/>
    </xf>
    <xf numFmtId="0" fontId="27" fillId="6" borderId="10" xfId="0" applyFont="1" applyFill="1" applyBorder="1" applyAlignment="1">
      <alignment horizontal="center" vertical="top" wrapText="1"/>
    </xf>
    <xf numFmtId="44" fontId="27" fillId="6" borderId="10" xfId="9" applyFont="1" applyFill="1" applyBorder="1" applyAlignment="1">
      <alignment vertical="top" wrapText="1"/>
    </xf>
    <xf numFmtId="44" fontId="27" fillId="6" borderId="10" xfId="6" applyFont="1" applyFill="1" applyBorder="1" applyAlignment="1">
      <alignment vertical="top" wrapText="1"/>
    </xf>
    <xf numFmtId="169" fontId="27" fillId="6" borderId="10" xfId="9" applyNumberFormat="1" applyFont="1" applyFill="1" applyBorder="1" applyAlignment="1">
      <alignment vertical="top" wrapText="1"/>
    </xf>
    <xf numFmtId="169" fontId="27" fillId="6" borderId="8" xfId="6" applyNumberFormat="1" applyFont="1" applyFill="1" applyBorder="1" applyAlignment="1">
      <alignment vertical="top" wrapText="1"/>
    </xf>
    <xf numFmtId="8" fontId="27" fillId="6" borderId="10" xfId="0" applyNumberFormat="1" applyFont="1" applyFill="1" applyBorder="1" applyAlignment="1">
      <alignment vertical="top" wrapText="1"/>
    </xf>
    <xf numFmtId="169" fontId="27" fillId="6" borderId="10" xfId="0" applyNumberFormat="1" applyFont="1" applyFill="1" applyBorder="1" applyAlignment="1">
      <alignment vertical="top" wrapText="1"/>
    </xf>
    <xf numFmtId="168" fontId="27" fillId="6" borderId="10" xfId="0" applyNumberFormat="1" applyFont="1" applyFill="1" applyBorder="1" applyAlignment="1">
      <alignment vertical="top" wrapText="1"/>
    </xf>
    <xf numFmtId="6" fontId="27" fillId="6" borderId="10" xfId="0" applyNumberFormat="1" applyFont="1" applyFill="1" applyBorder="1" applyAlignment="1">
      <alignment vertical="top" wrapText="1"/>
    </xf>
    <xf numFmtId="16" fontId="27" fillId="6" borderId="10" xfId="0" applyNumberFormat="1" applyFont="1" applyFill="1" applyBorder="1" applyAlignment="1">
      <alignment horizontal="center" vertical="top" wrapText="1"/>
    </xf>
    <xf numFmtId="0" fontId="29" fillId="6" borderId="10" xfId="0" applyFont="1" applyFill="1" applyBorder="1" applyAlignment="1">
      <alignment horizontal="center" vertical="top" wrapText="1"/>
    </xf>
    <xf numFmtId="0" fontId="32" fillId="6" borderId="11" xfId="0" applyFont="1" applyFill="1" applyBorder="1" applyAlignment="1">
      <alignment horizontal="center" vertical="top" wrapText="1"/>
    </xf>
    <xf numFmtId="14" fontId="29" fillId="0" borderId="8" xfId="0" applyNumberFormat="1" applyFont="1" applyFill="1" applyBorder="1" applyAlignment="1">
      <alignment horizontal="left" vertical="top" wrapText="1"/>
    </xf>
    <xf numFmtId="169" fontId="27" fillId="6" borderId="11" xfId="6" applyNumberFormat="1" applyFont="1" applyFill="1" applyBorder="1" applyAlignment="1">
      <alignment vertical="top" wrapText="1"/>
    </xf>
    <xf numFmtId="6" fontId="29" fillId="6" borderId="11" xfId="0" applyNumberFormat="1" applyFont="1" applyFill="1" applyBorder="1" applyAlignment="1">
      <alignment horizontal="left" vertical="top" wrapText="1"/>
    </xf>
    <xf numFmtId="0" fontId="29" fillId="6" borderId="11" xfId="0" applyFont="1" applyFill="1" applyBorder="1" applyAlignment="1">
      <alignment horizontal="left" vertical="top" wrapText="1"/>
    </xf>
    <xf numFmtId="0" fontId="34" fillId="0" borderId="12" xfId="0" applyFont="1" applyFill="1" applyBorder="1" applyAlignment="1">
      <alignment horizontal="left" vertical="top" wrapText="1"/>
    </xf>
    <xf numFmtId="0" fontId="24" fillId="0" borderId="13" xfId="0" applyFont="1" applyBorder="1" applyAlignment="1"/>
    <xf numFmtId="0" fontId="24" fillId="0" borderId="14" xfId="0" applyFont="1" applyBorder="1" applyAlignment="1"/>
    <xf numFmtId="169" fontId="24" fillId="0" borderId="13" xfId="0" applyNumberFormat="1" applyFont="1" applyBorder="1" applyAlignment="1"/>
    <xf numFmtId="16" fontId="27" fillId="0" borderId="10" xfId="0" applyNumberFormat="1" applyFont="1" applyFill="1" applyBorder="1" applyAlignment="1">
      <alignment vertical="top" wrapText="1"/>
    </xf>
    <xf numFmtId="44" fontId="29" fillId="6" borderId="10" xfId="6" applyFont="1" applyFill="1" applyBorder="1" applyAlignment="1">
      <alignment vertical="top" wrapText="1"/>
    </xf>
    <xf numFmtId="0" fontId="29" fillId="6" borderId="5" xfId="0" applyFont="1" applyFill="1" applyBorder="1" applyAlignment="1">
      <alignment horizontal="left" vertical="top" wrapText="1"/>
    </xf>
    <xf numFmtId="3" fontId="27" fillId="6" borderId="10" xfId="0" applyNumberFormat="1" applyFont="1" applyFill="1" applyBorder="1" applyAlignment="1">
      <alignment horizontal="left" vertical="top" wrapText="1"/>
    </xf>
    <xf numFmtId="171" fontId="27" fillId="6" borderId="10" xfId="0" applyNumberFormat="1" applyFont="1" applyFill="1" applyBorder="1" applyAlignment="1">
      <alignment horizontal="left" vertical="top" wrapText="1"/>
    </xf>
    <xf numFmtId="10" fontId="27" fillId="6" borderId="10" xfId="4" applyNumberFormat="1" applyFont="1" applyFill="1" applyBorder="1" applyAlignment="1">
      <alignment horizontal="left" vertical="top" wrapText="1"/>
    </xf>
    <xf numFmtId="169" fontId="27" fillId="6" borderId="10" xfId="6" applyNumberFormat="1" applyFont="1" applyFill="1" applyBorder="1" applyAlignment="1">
      <alignment horizontal="left" vertical="top" wrapText="1"/>
    </xf>
    <xf numFmtId="8" fontId="27" fillId="6" borderId="10" xfId="0" applyNumberFormat="1" applyFont="1" applyFill="1" applyBorder="1" applyAlignment="1">
      <alignment horizontal="left" vertical="top" wrapText="1"/>
    </xf>
    <xf numFmtId="6" fontId="27" fillId="6" borderId="10" xfId="0" applyNumberFormat="1" applyFont="1" applyFill="1" applyBorder="1" applyAlignment="1">
      <alignment horizontal="left" vertical="top" wrapText="1"/>
    </xf>
    <xf numFmtId="168" fontId="0" fillId="6" borderId="10" xfId="0" applyNumberFormat="1" applyFill="1" applyBorder="1" applyAlignment="1">
      <alignment vertical="top"/>
    </xf>
    <xf numFmtId="44" fontId="32" fillId="6" borderId="10" xfId="6" applyFont="1" applyFill="1" applyBorder="1" applyAlignment="1">
      <alignment horizontal="left" vertical="top" wrapText="1"/>
    </xf>
    <xf numFmtId="164" fontId="27" fillId="6" borderId="10" xfId="10" applyNumberFormat="1" applyFont="1" applyFill="1" applyBorder="1" applyAlignment="1">
      <alignment horizontal="left" vertical="top" wrapText="1"/>
    </xf>
    <xf numFmtId="0" fontId="24" fillId="0" borderId="8" xfId="0" applyFont="1" applyBorder="1"/>
    <xf numFmtId="0" fontId="29" fillId="6" borderId="9" xfId="0" applyFont="1" applyFill="1" applyBorder="1" applyAlignment="1">
      <alignment horizontal="left" vertical="top" wrapText="1"/>
    </xf>
    <xf numFmtId="169" fontId="0" fillId="0" borderId="9" xfId="0" applyNumberFormat="1" applyBorder="1"/>
    <xf numFmtId="167" fontId="27" fillId="6" borderId="10" xfId="0" applyNumberFormat="1" applyFont="1" applyFill="1" applyBorder="1" applyAlignment="1" applyProtection="1">
      <alignment horizontal="left" vertical="top" wrapText="1"/>
      <protection locked="0"/>
    </xf>
    <xf numFmtId="9" fontId="27" fillId="6" borderId="10" xfId="0" applyNumberFormat="1" applyFont="1" applyFill="1" applyBorder="1" applyAlignment="1" applyProtection="1">
      <alignment horizontal="left" vertical="top" wrapText="1"/>
      <protection locked="0"/>
    </xf>
    <xf numFmtId="0" fontId="27" fillId="6" borderId="10" xfId="0" applyFont="1" applyFill="1" applyBorder="1" applyAlignment="1" applyProtection="1">
      <alignment horizontal="left" vertical="top" wrapText="1"/>
      <protection locked="0"/>
    </xf>
    <xf numFmtId="169" fontId="27" fillId="6" borderId="10" xfId="6" applyNumberFormat="1" applyFont="1" applyFill="1" applyBorder="1" applyAlignment="1" applyProtection="1">
      <alignment horizontal="left" vertical="top" wrapText="1"/>
      <protection locked="0"/>
    </xf>
    <xf numFmtId="0" fontId="27" fillId="0" borderId="10" xfId="0" applyFont="1" applyBorder="1" applyAlignment="1" applyProtection="1">
      <alignment horizontal="left" vertical="top" wrapText="1"/>
      <protection locked="0"/>
    </xf>
    <xf numFmtId="9" fontId="27" fillId="0" borderId="10" xfId="0" applyNumberFormat="1" applyFont="1" applyBorder="1" applyAlignment="1" applyProtection="1">
      <alignment horizontal="left" vertical="top" wrapText="1"/>
      <protection locked="0"/>
    </xf>
    <xf numFmtId="1" fontId="27" fillId="6" borderId="10" xfId="0" applyNumberFormat="1" applyFont="1" applyFill="1" applyBorder="1" applyAlignment="1" applyProtection="1">
      <alignment horizontal="left" vertical="top" wrapText="1"/>
      <protection locked="0"/>
    </xf>
    <xf numFmtId="16" fontId="27" fillId="6" borderId="10" xfId="0" applyNumberFormat="1" applyFont="1" applyFill="1" applyBorder="1" applyAlignment="1" applyProtection="1">
      <alignment horizontal="left" vertical="top" wrapText="1"/>
      <protection locked="0"/>
    </xf>
    <xf numFmtId="168" fontId="27" fillId="6" borderId="10" xfId="0" applyNumberFormat="1" applyFont="1" applyFill="1" applyBorder="1" applyAlignment="1" applyProtection="1">
      <alignment horizontal="left" vertical="top" wrapText="1"/>
      <protection locked="0"/>
    </xf>
    <xf numFmtId="0" fontId="27" fillId="6" borderId="10" xfId="0" applyFont="1" applyFill="1" applyBorder="1" applyAlignment="1" applyProtection="1">
      <alignment horizontal="right" vertical="top" wrapText="1"/>
      <protection locked="0"/>
    </xf>
    <xf numFmtId="9" fontId="27" fillId="6" borderId="10" xfId="0" applyNumberFormat="1" applyFont="1" applyFill="1" applyBorder="1" applyAlignment="1" applyProtection="1">
      <alignment horizontal="left" vertical="top" wrapText="1"/>
    </xf>
    <xf numFmtId="0" fontId="27" fillId="6" borderId="10" xfId="0" applyFont="1" applyFill="1" applyBorder="1" applyAlignment="1" applyProtection="1">
      <alignment horizontal="left" vertical="top" wrapText="1"/>
    </xf>
    <xf numFmtId="0" fontId="27" fillId="0" borderId="10" xfId="0" applyFont="1" applyBorder="1" applyAlignment="1" applyProtection="1">
      <alignment horizontal="left" vertical="top" wrapText="1"/>
    </xf>
    <xf numFmtId="9" fontId="27" fillId="0" borderId="10" xfId="0" applyNumberFormat="1" applyFont="1" applyBorder="1" applyAlignment="1" applyProtection="1">
      <alignment horizontal="left" vertical="top" wrapText="1"/>
    </xf>
    <xf numFmtId="1" fontId="27" fillId="6" borderId="10" xfId="0" applyNumberFormat="1" applyFont="1" applyFill="1" applyBorder="1" applyAlignment="1" applyProtection="1">
      <alignment horizontal="left" vertical="top" wrapText="1"/>
    </xf>
    <xf numFmtId="9" fontId="27" fillId="0" borderId="10" xfId="4" applyFont="1" applyBorder="1" applyAlignment="1" applyProtection="1">
      <alignment horizontal="left" vertical="top" wrapText="1"/>
    </xf>
    <xf numFmtId="168" fontId="27" fillId="6" borderId="10" xfId="0" applyNumberFormat="1" applyFont="1" applyFill="1" applyBorder="1" applyAlignment="1" applyProtection="1">
      <alignment horizontal="left" vertical="top" wrapText="1"/>
    </xf>
    <xf numFmtId="167" fontId="27" fillId="6" borderId="10" xfId="0" applyNumberFormat="1" applyFont="1" applyFill="1" applyBorder="1" applyAlignment="1" applyProtection="1">
      <alignment horizontal="left" vertical="top" wrapText="1"/>
    </xf>
    <xf numFmtId="16" fontId="27" fillId="0" borderId="10" xfId="0" applyNumberFormat="1" applyFont="1" applyBorder="1" applyAlignment="1" applyProtection="1">
      <alignment horizontal="left" vertical="top" wrapText="1"/>
    </xf>
    <xf numFmtId="0" fontId="27" fillId="6" borderId="10" xfId="0" applyFont="1" applyFill="1" applyBorder="1" applyAlignment="1" applyProtection="1">
      <alignment horizontal="right" vertical="top" wrapText="1"/>
    </xf>
    <xf numFmtId="16" fontId="27" fillId="6" borderId="10" xfId="0" applyNumberFormat="1" applyFont="1" applyFill="1" applyBorder="1" applyAlignment="1" applyProtection="1">
      <alignment horizontal="left" vertical="top" wrapText="1"/>
    </xf>
    <xf numFmtId="0" fontId="27" fillId="9" borderId="10" xfId="0" applyFont="1" applyFill="1" applyBorder="1" applyAlignment="1" applyProtection="1">
      <alignment horizontal="left" vertical="top" wrapText="1"/>
      <protection locked="0"/>
    </xf>
    <xf numFmtId="0" fontId="29" fillId="6" borderId="10" xfId="0" applyFont="1" applyFill="1" applyBorder="1" applyAlignment="1" applyProtection="1">
      <alignment horizontal="left" vertical="top" wrapText="1"/>
      <protection locked="0"/>
    </xf>
    <xf numFmtId="2" fontId="27" fillId="6" borderId="10" xfId="0" applyNumberFormat="1" applyFont="1" applyFill="1" applyBorder="1" applyAlignment="1" applyProtection="1">
      <alignment horizontal="right" vertical="top" wrapText="1"/>
      <protection locked="0"/>
    </xf>
    <xf numFmtId="10" fontId="27" fillId="6" borderId="10" xfId="0" applyNumberFormat="1" applyFont="1" applyFill="1" applyBorder="1" applyAlignment="1" applyProtection="1">
      <alignment horizontal="left" vertical="top" wrapText="1"/>
      <protection locked="0"/>
    </xf>
    <xf numFmtId="9" fontId="27" fillId="6" borderId="10" xfId="4" applyFont="1" applyFill="1" applyBorder="1" applyAlignment="1" applyProtection="1">
      <alignment horizontal="left" vertical="top" wrapText="1"/>
      <protection locked="0"/>
    </xf>
    <xf numFmtId="15" fontId="27" fillId="6" borderId="10" xfId="0" applyNumberFormat="1" applyFont="1" applyFill="1" applyBorder="1" applyAlignment="1" applyProtection="1">
      <alignment horizontal="left" vertical="top" wrapText="1"/>
      <protection locked="0"/>
    </xf>
    <xf numFmtId="6" fontId="27" fillId="6" borderId="10" xfId="0" applyNumberFormat="1" applyFont="1" applyFill="1" applyBorder="1" applyAlignment="1" applyProtection="1">
      <alignment horizontal="left" vertical="top" wrapText="1"/>
      <protection locked="0"/>
    </xf>
    <xf numFmtId="9" fontId="29" fillId="6" borderId="10" xfId="4" applyFont="1" applyFill="1" applyBorder="1" applyAlignment="1" applyProtection="1">
      <alignment vertical="top" wrapText="1"/>
      <protection locked="0"/>
    </xf>
    <xf numFmtId="167" fontId="27" fillId="6" borderId="10" xfId="4" applyNumberFormat="1" applyFont="1" applyFill="1" applyBorder="1" applyAlignment="1" applyProtection="1">
      <alignment horizontal="left" vertical="top" wrapText="1"/>
      <protection locked="0"/>
    </xf>
    <xf numFmtId="0" fontId="29" fillId="6" borderId="10" xfId="0" applyFont="1" applyFill="1" applyBorder="1" applyAlignment="1" applyProtection="1">
      <alignment vertical="top" wrapText="1"/>
      <protection locked="0"/>
    </xf>
    <xf numFmtId="0" fontId="27" fillId="6" borderId="10" xfId="0" applyFont="1" applyFill="1" applyBorder="1" applyAlignment="1" applyProtection="1">
      <alignment vertical="top" wrapText="1"/>
      <protection locked="0"/>
    </xf>
    <xf numFmtId="3" fontId="27" fillId="6" borderId="10" xfId="0" applyNumberFormat="1" applyFont="1" applyFill="1" applyBorder="1" applyAlignment="1" applyProtection="1">
      <alignment horizontal="left" vertical="top" wrapText="1"/>
      <protection locked="0"/>
    </xf>
    <xf numFmtId="170" fontId="27" fillId="9" borderId="10" xfId="0" applyNumberFormat="1" applyFont="1" applyFill="1" applyBorder="1" applyAlignment="1" applyProtection="1">
      <alignment vertical="top" wrapText="1"/>
      <protection locked="0"/>
    </xf>
    <xf numFmtId="170" fontId="27" fillId="6" borderId="10" xfId="0" applyNumberFormat="1" applyFont="1" applyFill="1" applyBorder="1" applyAlignment="1" applyProtection="1">
      <alignment vertical="top" wrapText="1"/>
      <protection locked="0"/>
    </xf>
    <xf numFmtId="9" fontId="27" fillId="9" borderId="10" xfId="0" applyNumberFormat="1" applyFont="1" applyFill="1" applyBorder="1" applyAlignment="1" applyProtection="1">
      <alignment horizontal="left" vertical="top" wrapText="1"/>
      <protection locked="0"/>
    </xf>
    <xf numFmtId="0" fontId="27" fillId="9" borderId="10" xfId="0" applyFont="1" applyFill="1" applyBorder="1" applyAlignment="1" applyProtection="1">
      <alignment vertical="top" wrapText="1"/>
      <protection locked="0"/>
    </xf>
    <xf numFmtId="15" fontId="27" fillId="9" borderId="10" xfId="0" applyNumberFormat="1" applyFont="1" applyFill="1" applyBorder="1" applyAlignment="1" applyProtection="1">
      <alignment vertical="top" wrapText="1"/>
      <protection locked="0"/>
    </xf>
    <xf numFmtId="166" fontId="7" fillId="9" borderId="10" xfId="0" quotePrefix="1" applyNumberFormat="1" applyFont="1" applyFill="1" applyBorder="1" applyAlignment="1">
      <alignment horizontal="center" vertical="top"/>
    </xf>
    <xf numFmtId="166" fontId="7" fillId="9" borderId="10" xfId="0" quotePrefix="1" applyNumberFormat="1" applyFont="1" applyFill="1" applyBorder="1" applyAlignment="1">
      <alignment horizontal="center" vertical="top" wrapText="1"/>
    </xf>
    <xf numFmtId="169" fontId="27" fillId="9" borderId="10" xfId="6" applyNumberFormat="1" applyFont="1" applyFill="1" applyBorder="1" applyAlignment="1" applyProtection="1">
      <alignment horizontal="left" vertical="top" wrapText="1"/>
      <protection locked="0"/>
    </xf>
    <xf numFmtId="10" fontId="27" fillId="9" borderId="10" xfId="0" applyNumberFormat="1" applyFont="1" applyFill="1" applyBorder="1" applyAlignment="1" applyProtection="1">
      <alignment horizontal="left" vertical="top" wrapText="1"/>
      <protection locked="0"/>
    </xf>
    <xf numFmtId="15" fontId="27" fillId="9" borderId="10" xfId="0" applyNumberFormat="1" applyFont="1" applyFill="1" applyBorder="1" applyAlignment="1" applyProtection="1">
      <alignment horizontal="left" vertical="top" wrapText="1"/>
      <protection locked="0"/>
    </xf>
    <xf numFmtId="8" fontId="27" fillId="9" borderId="10" xfId="0" applyNumberFormat="1" applyFont="1" applyFill="1" applyBorder="1" applyAlignment="1" applyProtection="1">
      <alignment horizontal="left" vertical="top" wrapText="1"/>
      <protection locked="0"/>
    </xf>
    <xf numFmtId="167" fontId="27" fillId="9" borderId="10" xfId="0" applyNumberFormat="1" applyFont="1" applyFill="1" applyBorder="1" applyAlignment="1" applyProtection="1">
      <alignment horizontal="left" vertical="top" wrapText="1"/>
      <protection locked="0"/>
    </xf>
    <xf numFmtId="1" fontId="27" fillId="9" borderId="10" xfId="0" applyNumberFormat="1" applyFont="1" applyFill="1" applyBorder="1" applyAlignment="1" applyProtection="1">
      <alignment horizontal="left" vertical="top" wrapText="1"/>
      <protection locked="0"/>
    </xf>
    <xf numFmtId="0" fontId="32" fillId="6" borderId="10" xfId="0" applyFont="1" applyFill="1" applyBorder="1" applyAlignment="1" applyProtection="1">
      <alignment horizontal="left" vertical="top" wrapText="1"/>
      <protection locked="0"/>
    </xf>
    <xf numFmtId="0" fontId="27" fillId="9" borderId="10" xfId="0" applyFont="1" applyFill="1" applyBorder="1" applyAlignment="1" applyProtection="1">
      <alignment horizontal="center" vertical="top" wrapText="1"/>
      <protection locked="0"/>
    </xf>
    <xf numFmtId="0" fontId="0" fillId="0" borderId="0" xfId="0" applyAlignment="1">
      <alignment horizontal="center"/>
    </xf>
    <xf numFmtId="168" fontId="27" fillId="9" borderId="10" xfId="0" applyNumberFormat="1" applyFont="1" applyFill="1" applyBorder="1" applyAlignment="1" applyProtection="1">
      <alignment horizontal="center" vertical="top" wrapText="1"/>
      <protection locked="0"/>
    </xf>
    <xf numFmtId="9" fontId="27" fillId="9" borderId="10" xfId="0" applyNumberFormat="1" applyFont="1" applyFill="1" applyBorder="1" applyAlignment="1" applyProtection="1">
      <alignment horizontal="center" vertical="top" wrapText="1"/>
      <protection locked="0"/>
    </xf>
    <xf numFmtId="1" fontId="27" fillId="9" borderId="10" xfId="0" applyNumberFormat="1" applyFont="1" applyFill="1" applyBorder="1" applyAlignment="1" applyProtection="1">
      <alignment horizontal="center" vertical="top" wrapText="1"/>
      <protection locked="0"/>
    </xf>
    <xf numFmtId="6" fontId="27" fillId="9" borderId="10" xfId="0" applyNumberFormat="1" applyFont="1" applyFill="1" applyBorder="1" applyAlignment="1" applyProtection="1">
      <alignment horizontal="center" vertical="top" wrapText="1"/>
      <protection locked="0"/>
    </xf>
    <xf numFmtId="10" fontId="29" fillId="9" borderId="10" xfId="0" applyNumberFormat="1" applyFont="1" applyFill="1" applyBorder="1" applyAlignment="1" applyProtection="1">
      <alignment horizontal="center" vertical="top" wrapText="1"/>
      <protection locked="0"/>
    </xf>
    <xf numFmtId="6" fontId="29" fillId="9" borderId="10" xfId="0" applyNumberFormat="1" applyFont="1" applyFill="1" applyBorder="1" applyAlignment="1" applyProtection="1">
      <alignment horizontal="left" vertical="top" wrapText="1"/>
      <protection locked="0"/>
    </xf>
    <xf numFmtId="0" fontId="29" fillId="9" borderId="10" xfId="0" applyFont="1" applyFill="1" applyBorder="1" applyAlignment="1" applyProtection="1">
      <alignment horizontal="left" vertical="top" wrapText="1"/>
      <protection locked="0"/>
    </xf>
    <xf numFmtId="0" fontId="29" fillId="9" borderId="10" xfId="0" applyNumberFormat="1" applyFont="1" applyFill="1" applyBorder="1" applyAlignment="1" applyProtection="1">
      <alignment horizontal="left" vertical="top" wrapText="1"/>
      <protection locked="0"/>
    </xf>
    <xf numFmtId="3" fontId="29" fillId="9" borderId="10" xfId="0" applyNumberFormat="1" applyFont="1" applyFill="1" applyBorder="1" applyAlignment="1" applyProtection="1">
      <alignment horizontal="left" vertical="top" wrapText="1"/>
      <protection locked="0"/>
    </xf>
    <xf numFmtId="0" fontId="29" fillId="9" borderId="10" xfId="0" applyFont="1" applyFill="1" applyBorder="1" applyAlignment="1" applyProtection="1">
      <alignment vertical="top" wrapText="1"/>
      <protection locked="0"/>
    </xf>
    <xf numFmtId="0" fontId="29" fillId="6" borderId="10" xfId="0" applyNumberFormat="1" applyFont="1" applyFill="1" applyBorder="1" applyAlignment="1" applyProtection="1">
      <alignment horizontal="left" vertical="top" wrapText="1"/>
      <protection locked="0"/>
    </xf>
    <xf numFmtId="0" fontId="27" fillId="9" borderId="10" xfId="0" applyFont="1" applyFill="1" applyBorder="1" applyAlignment="1">
      <alignment vertical="top" wrapText="1"/>
    </xf>
    <xf numFmtId="9" fontId="27" fillId="9" borderId="10" xfId="0" quotePrefix="1" applyNumberFormat="1" applyFont="1" applyFill="1" applyBorder="1" applyAlignment="1" applyProtection="1">
      <alignment horizontal="left" vertical="top" wrapText="1"/>
      <protection locked="0"/>
    </xf>
    <xf numFmtId="9" fontId="27" fillId="9" borderId="10" xfId="0" applyNumberFormat="1" applyFont="1" applyFill="1" applyBorder="1" applyAlignment="1">
      <alignment horizontal="left" vertical="top" wrapText="1"/>
    </xf>
    <xf numFmtId="0" fontId="27" fillId="9" borderId="10" xfId="0" applyFont="1" applyFill="1" applyBorder="1" applyAlignment="1">
      <alignment horizontal="left" vertical="top" wrapText="1"/>
    </xf>
    <xf numFmtId="168" fontId="27" fillId="9" borderId="10" xfId="0" applyNumberFormat="1" applyFont="1" applyFill="1" applyBorder="1" applyAlignment="1" applyProtection="1">
      <alignment vertical="top" wrapText="1"/>
      <protection locked="0"/>
    </xf>
    <xf numFmtId="9" fontId="27" fillId="9" borderId="10" xfId="0" applyNumberFormat="1" applyFont="1" applyFill="1" applyBorder="1" applyAlignment="1" applyProtection="1">
      <alignment vertical="top" wrapText="1"/>
      <protection locked="0"/>
    </xf>
    <xf numFmtId="0" fontId="27" fillId="9" borderId="10" xfId="0" applyFont="1" applyFill="1" applyBorder="1" applyAlignment="1">
      <alignment horizontal="center" vertical="top" wrapText="1"/>
    </xf>
    <xf numFmtId="9" fontId="27" fillId="6" borderId="10" xfId="0" applyNumberFormat="1" applyFont="1" applyFill="1" applyBorder="1" applyAlignment="1" applyProtection="1">
      <alignment vertical="top" wrapText="1"/>
      <protection locked="0"/>
    </xf>
    <xf numFmtId="169" fontId="27" fillId="9" borderId="10" xfId="6" applyNumberFormat="1" applyFont="1" applyFill="1" applyBorder="1" applyAlignment="1" applyProtection="1">
      <alignment vertical="top" wrapText="1"/>
      <protection locked="0"/>
    </xf>
    <xf numFmtId="44" fontId="27" fillId="9" borderId="10" xfId="6" applyFont="1" applyFill="1" applyBorder="1" applyAlignment="1" applyProtection="1">
      <alignment vertical="top" wrapText="1"/>
      <protection locked="0"/>
    </xf>
    <xf numFmtId="44" fontId="27" fillId="9" borderId="10" xfId="9" applyFont="1" applyFill="1" applyBorder="1" applyAlignment="1" applyProtection="1">
      <alignment vertical="top" wrapText="1"/>
      <protection locked="0"/>
    </xf>
    <xf numFmtId="8" fontId="27" fillId="9" borderId="10" xfId="9" applyNumberFormat="1" applyFont="1" applyFill="1" applyBorder="1" applyAlignment="1" applyProtection="1">
      <alignment vertical="top" wrapText="1"/>
      <protection locked="0"/>
    </xf>
    <xf numFmtId="169" fontId="27" fillId="9" borderId="10" xfId="9" applyNumberFormat="1" applyFont="1" applyFill="1" applyBorder="1" applyAlignment="1" applyProtection="1">
      <alignment vertical="top" wrapText="1"/>
      <protection locked="0"/>
    </xf>
    <xf numFmtId="168" fontId="27" fillId="6" borderId="10" xfId="0" applyNumberFormat="1" applyFont="1" applyFill="1" applyBorder="1" applyAlignment="1" applyProtection="1">
      <alignment vertical="top" wrapText="1"/>
      <protection locked="0"/>
    </xf>
    <xf numFmtId="168" fontId="27" fillId="9" borderId="10" xfId="0" applyNumberFormat="1" applyFont="1" applyFill="1" applyBorder="1" applyAlignment="1" applyProtection="1">
      <alignment horizontal="left" vertical="top" wrapText="1"/>
      <protection locked="0"/>
    </xf>
    <xf numFmtId="9" fontId="27" fillId="9" borderId="9" xfId="0" applyNumberFormat="1" applyFont="1" applyFill="1" applyBorder="1" applyAlignment="1" applyProtection="1">
      <alignment horizontal="left" vertical="top" wrapText="1"/>
      <protection locked="0"/>
    </xf>
    <xf numFmtId="6" fontId="27" fillId="9" borderId="10" xfId="0" applyNumberFormat="1" applyFont="1" applyFill="1" applyBorder="1" applyAlignment="1" applyProtection="1">
      <alignment horizontal="left" vertical="top" wrapText="1"/>
      <protection locked="0"/>
    </xf>
    <xf numFmtId="9" fontId="27" fillId="9" borderId="10" xfId="4" applyFont="1" applyFill="1" applyBorder="1" applyAlignment="1" applyProtection="1">
      <alignment horizontal="left" vertical="top" wrapText="1"/>
      <protection locked="0"/>
    </xf>
    <xf numFmtId="14" fontId="27" fillId="9" borderId="10" xfId="0" applyNumberFormat="1" applyFont="1" applyFill="1" applyBorder="1" applyAlignment="1" applyProtection="1">
      <alignment vertical="top" wrapText="1"/>
      <protection locked="0"/>
    </xf>
    <xf numFmtId="6" fontId="27" fillId="9" borderId="10" xfId="8" applyNumberFormat="1" applyFont="1" applyFill="1" applyBorder="1" applyAlignment="1" applyProtection="1">
      <alignment vertical="top" wrapText="1"/>
      <protection locked="0"/>
    </xf>
    <xf numFmtId="14" fontId="27" fillId="9" borderId="8" xfId="0" applyNumberFormat="1" applyFont="1" applyFill="1" applyBorder="1" applyAlignment="1" applyProtection="1">
      <alignment vertical="top" wrapText="1"/>
      <protection locked="0"/>
    </xf>
    <xf numFmtId="14" fontId="27" fillId="6" borderId="10" xfId="0" applyNumberFormat="1" applyFont="1" applyFill="1" applyBorder="1" applyAlignment="1" applyProtection="1">
      <alignment vertical="top" wrapText="1"/>
      <protection locked="0"/>
    </xf>
    <xf numFmtId="9" fontId="27" fillId="6" borderId="10" xfId="0" quotePrefix="1" applyNumberFormat="1" applyFont="1" applyFill="1" applyBorder="1" applyAlignment="1" applyProtection="1">
      <alignment horizontal="left" vertical="top" wrapText="1"/>
      <protection locked="0"/>
    </xf>
    <xf numFmtId="0" fontId="27" fillId="9" borderId="10" xfId="0" quotePrefix="1" applyFont="1" applyFill="1" applyBorder="1" applyAlignment="1" applyProtection="1">
      <alignment horizontal="left" vertical="top" wrapText="1"/>
      <protection locked="0"/>
    </xf>
    <xf numFmtId="169" fontId="27" fillId="9" borderId="11" xfId="6" applyNumberFormat="1" applyFont="1" applyFill="1" applyBorder="1" applyAlignment="1" applyProtection="1">
      <alignment vertical="top" wrapText="1"/>
      <protection locked="0"/>
    </xf>
    <xf numFmtId="44" fontId="27" fillId="6" borderId="10" xfId="6" applyFont="1" applyFill="1" applyBorder="1" applyAlignment="1">
      <alignment horizontal="left" vertical="top" wrapText="1"/>
    </xf>
    <xf numFmtId="0" fontId="32" fillId="9" borderId="10" xfId="0" applyFont="1" applyFill="1" applyBorder="1" applyAlignment="1" applyProtection="1">
      <alignment horizontal="left" vertical="top" wrapText="1"/>
      <protection locked="0"/>
    </xf>
    <xf numFmtId="9" fontId="27" fillId="9" borderId="10" xfId="0" applyNumberFormat="1" applyFont="1" applyFill="1" applyBorder="1" applyAlignment="1" applyProtection="1">
      <alignment horizontal="left" vertical="top" wrapText="1"/>
    </xf>
    <xf numFmtId="0" fontId="27" fillId="9" borderId="10" xfId="0" applyFont="1" applyFill="1" applyBorder="1" applyAlignment="1" applyProtection="1">
      <alignment horizontal="left" vertical="top" wrapText="1"/>
    </xf>
    <xf numFmtId="49" fontId="1" fillId="4" borderId="10" xfId="0" applyNumberFormat="1" applyFont="1" applyFill="1" applyBorder="1" applyAlignment="1" applyProtection="1">
      <alignment horizontal="left" vertical="top" wrapText="1"/>
    </xf>
    <xf numFmtId="49" fontId="1" fillId="4" borderId="10" xfId="0" applyNumberFormat="1" applyFont="1" applyFill="1" applyBorder="1" applyAlignment="1" applyProtection="1">
      <alignment horizontal="center" vertical="top" wrapText="1"/>
    </xf>
    <xf numFmtId="0" fontId="0" fillId="0" borderId="10" xfId="0" applyBorder="1" applyProtection="1"/>
    <xf numFmtId="0" fontId="28" fillId="6" borderId="10" xfId="0" applyFont="1" applyFill="1" applyBorder="1" applyAlignment="1" applyProtection="1">
      <alignment horizontal="left" vertical="top" wrapText="1"/>
    </xf>
    <xf numFmtId="169" fontId="27" fillId="6" borderId="10" xfId="6" applyNumberFormat="1" applyFont="1" applyFill="1" applyBorder="1" applyAlignment="1" applyProtection="1">
      <alignment horizontal="left" vertical="top" wrapText="1"/>
    </xf>
    <xf numFmtId="43" fontId="27" fillId="9" borderId="10" xfId="10" applyFont="1" applyFill="1" applyBorder="1" applyAlignment="1" applyProtection="1">
      <alignment horizontal="left" vertical="top" wrapText="1"/>
    </xf>
    <xf numFmtId="0" fontId="0" fillId="0" borderId="0" xfId="0" applyProtection="1"/>
    <xf numFmtId="0" fontId="27" fillId="0" borderId="10" xfId="0" applyFont="1" applyFill="1" applyBorder="1" applyAlignment="1" applyProtection="1">
      <alignment vertical="top" wrapText="1"/>
    </xf>
    <xf numFmtId="1" fontId="27" fillId="9" borderId="10" xfId="0" applyNumberFormat="1" applyFont="1" applyFill="1" applyBorder="1" applyAlignment="1" applyProtection="1">
      <alignment horizontal="left" vertical="top" wrapText="1"/>
    </xf>
    <xf numFmtId="0" fontId="29" fillId="6" borderId="10" xfId="0" applyFont="1" applyFill="1" applyBorder="1" applyAlignment="1" applyProtection="1">
      <alignment horizontal="left" vertical="top" wrapText="1"/>
    </xf>
    <xf numFmtId="0" fontId="0" fillId="6" borderId="10" xfId="0" applyFill="1" applyBorder="1" applyProtection="1"/>
    <xf numFmtId="9" fontId="27" fillId="9" borderId="10" xfId="4" applyFont="1" applyFill="1" applyBorder="1" applyAlignment="1" applyProtection="1">
      <alignment horizontal="left" vertical="top" wrapText="1"/>
    </xf>
    <xf numFmtId="166" fontId="10" fillId="9" borderId="10" xfId="0" applyNumberFormat="1" applyFont="1" applyFill="1" applyBorder="1" applyAlignment="1">
      <alignment horizontal="right"/>
    </xf>
    <xf numFmtId="166" fontId="15" fillId="9" borderId="10" xfId="0" applyNumberFormat="1" applyFont="1" applyFill="1" applyBorder="1" applyAlignment="1">
      <alignment horizontal="right"/>
    </xf>
    <xf numFmtId="166" fontId="15" fillId="0" borderId="10" xfId="0" applyNumberFormat="1" applyFont="1" applyBorder="1" applyAlignment="1">
      <alignment horizontal="right"/>
    </xf>
    <xf numFmtId="166" fontId="7" fillId="8" borderId="10" xfId="0" quotePrefix="1" applyNumberFormat="1" applyFont="1" applyFill="1" applyBorder="1" applyAlignment="1">
      <alignment horizontal="center" vertical="top" wrapText="1"/>
    </xf>
    <xf numFmtId="168" fontId="27" fillId="9" borderId="10" xfId="0" applyNumberFormat="1" applyFont="1" applyFill="1" applyBorder="1" applyAlignment="1">
      <alignment horizontal="left" vertical="top" wrapText="1"/>
    </xf>
    <xf numFmtId="169" fontId="27" fillId="9" borderId="10" xfId="6" applyNumberFormat="1" applyFont="1" applyFill="1" applyBorder="1" applyAlignment="1">
      <alignment horizontal="left" vertical="top" wrapText="1"/>
    </xf>
    <xf numFmtId="10" fontId="27" fillId="9" borderId="10" xfId="0" applyNumberFormat="1" applyFont="1" applyFill="1" applyBorder="1" applyAlignment="1">
      <alignment horizontal="left" vertical="top" wrapText="1"/>
    </xf>
    <xf numFmtId="167" fontId="27" fillId="9" borderId="10" xfId="0" applyNumberFormat="1" applyFont="1" applyFill="1" applyBorder="1" applyAlignment="1">
      <alignment horizontal="left" vertical="top" wrapText="1"/>
    </xf>
    <xf numFmtId="164" fontId="27" fillId="6" borderId="10" xfId="10" applyNumberFormat="1" applyFont="1" applyFill="1" applyBorder="1" applyAlignment="1" applyProtection="1">
      <alignment horizontal="left" vertical="top" wrapText="1"/>
      <protection locked="0"/>
    </xf>
    <xf numFmtId="1" fontId="27" fillId="9" borderId="10" xfId="0" applyNumberFormat="1" applyFont="1" applyFill="1" applyBorder="1" applyAlignment="1">
      <alignment horizontal="left" vertical="top" wrapText="1"/>
    </xf>
    <xf numFmtId="0" fontId="32" fillId="9" borderId="10" xfId="0" applyFont="1" applyFill="1" applyBorder="1" applyAlignment="1">
      <alignment horizontal="left" vertical="top" wrapText="1"/>
    </xf>
    <xf numFmtId="0" fontId="29" fillId="9" borderId="10" xfId="0" applyFont="1" applyFill="1" applyBorder="1" applyAlignment="1">
      <alignment horizontal="left" vertical="top" wrapText="1"/>
    </xf>
    <xf numFmtId="166" fontId="15" fillId="8" borderId="10" xfId="0" applyNumberFormat="1" applyFont="1" applyFill="1" applyBorder="1" applyAlignment="1">
      <alignment horizontal="right"/>
    </xf>
    <xf numFmtId="9" fontId="40" fillId="6" borderId="10" xfId="0" applyNumberFormat="1" applyFont="1" applyFill="1" applyBorder="1" applyAlignment="1" applyProtection="1">
      <alignment horizontal="left" vertical="top" wrapText="1"/>
      <protection locked="0"/>
    </xf>
    <xf numFmtId="10" fontId="27" fillId="9" borderId="10" xfId="0" applyNumberFormat="1" applyFont="1" applyFill="1" applyBorder="1" applyAlignment="1" applyProtection="1">
      <alignment horizontal="left" vertical="top" wrapText="1"/>
    </xf>
    <xf numFmtId="0" fontId="29" fillId="9" borderId="10" xfId="0" applyFont="1" applyFill="1" applyBorder="1" applyAlignment="1">
      <alignment vertical="top" wrapText="1"/>
    </xf>
    <xf numFmtId="14" fontId="27" fillId="9" borderId="10" xfId="0" applyNumberFormat="1" applyFont="1" applyFill="1" applyBorder="1" applyAlignment="1">
      <alignment vertical="top" wrapText="1"/>
    </xf>
    <xf numFmtId="9" fontId="27" fillId="9" borderId="10" xfId="0" applyNumberFormat="1" applyFont="1" applyFill="1" applyBorder="1" applyAlignment="1">
      <alignment horizontal="center" vertical="top" wrapText="1"/>
    </xf>
    <xf numFmtId="1" fontId="27" fillId="9" borderId="10" xfId="0" applyNumberFormat="1" applyFont="1" applyFill="1" applyBorder="1" applyAlignment="1">
      <alignment horizontal="center" vertical="top" wrapText="1"/>
    </xf>
    <xf numFmtId="168" fontId="27" fillId="9" borderId="10" xfId="0" applyNumberFormat="1" applyFont="1" applyFill="1" applyBorder="1" applyAlignment="1">
      <alignment horizontal="center" vertical="top" wrapText="1"/>
    </xf>
    <xf numFmtId="10" fontId="27" fillId="9" borderId="10" xfId="0" applyNumberFormat="1" applyFont="1" applyFill="1" applyBorder="1" applyAlignment="1">
      <alignment horizontal="center" vertical="top" wrapText="1"/>
    </xf>
    <xf numFmtId="0" fontId="27" fillId="6" borderId="10" xfId="0" applyFont="1" applyFill="1" applyBorder="1" applyAlignment="1" applyProtection="1">
      <alignment horizontal="center" vertical="top" wrapText="1"/>
      <protection locked="0"/>
    </xf>
    <xf numFmtId="16" fontId="27" fillId="6" borderId="10" xfId="0" applyNumberFormat="1" applyFont="1" applyFill="1" applyBorder="1" applyAlignment="1" applyProtection="1">
      <alignment horizontal="center" vertical="top" wrapText="1"/>
      <protection locked="0"/>
    </xf>
    <xf numFmtId="9" fontId="27" fillId="6" borderId="10" xfId="0" applyNumberFormat="1" applyFont="1" applyFill="1" applyBorder="1" applyAlignment="1" applyProtection="1">
      <alignment horizontal="center" vertical="top" wrapText="1"/>
      <protection locked="0"/>
    </xf>
    <xf numFmtId="1" fontId="27" fillId="6" borderId="10" xfId="0" applyNumberFormat="1" applyFont="1" applyFill="1" applyBorder="1" applyAlignment="1" applyProtection="1">
      <alignment horizontal="center" vertical="top" wrapText="1"/>
      <protection locked="0"/>
    </xf>
    <xf numFmtId="168" fontId="27" fillId="6" borderId="10" xfId="0" applyNumberFormat="1" applyFont="1" applyFill="1" applyBorder="1" applyAlignment="1" applyProtection="1">
      <alignment horizontal="center" vertical="top" wrapText="1"/>
      <protection locked="0"/>
    </xf>
    <xf numFmtId="0" fontId="27" fillId="9" borderId="10" xfId="0" applyNumberFormat="1" applyFont="1" applyFill="1" applyBorder="1" applyAlignment="1">
      <alignment horizontal="left" vertical="top" wrapText="1"/>
    </xf>
    <xf numFmtId="3" fontId="27" fillId="9" borderId="10" xfId="0" applyNumberFormat="1" applyFont="1" applyFill="1" applyBorder="1" applyAlignment="1">
      <alignment horizontal="left" vertical="top" wrapText="1"/>
    </xf>
    <xf numFmtId="0" fontId="27" fillId="6" borderId="10" xfId="0" applyNumberFormat="1" applyFont="1" applyFill="1" applyBorder="1" applyAlignment="1" applyProtection="1">
      <alignment horizontal="left" vertical="top" wrapText="1"/>
      <protection locked="0"/>
    </xf>
    <xf numFmtId="0" fontId="44" fillId="6" borderId="0" xfId="0" applyFont="1" applyFill="1" applyProtection="1">
      <protection locked="0"/>
    </xf>
    <xf numFmtId="0" fontId="27" fillId="6" borderId="8" xfId="0" applyFont="1" applyFill="1" applyBorder="1" applyAlignment="1">
      <alignment vertical="top" wrapText="1"/>
    </xf>
    <xf numFmtId="6" fontId="27" fillId="9" borderId="10" xfId="0" applyNumberFormat="1" applyFont="1" applyFill="1" applyBorder="1" applyAlignment="1">
      <alignment horizontal="left" vertical="top" wrapText="1"/>
    </xf>
    <xf numFmtId="9" fontId="27" fillId="9" borderId="9" xfId="0" applyNumberFormat="1" applyFont="1" applyFill="1" applyBorder="1" applyAlignment="1">
      <alignment horizontal="left" vertical="top" wrapText="1"/>
    </xf>
    <xf numFmtId="164" fontId="27" fillId="9" borderId="10" xfId="10" applyNumberFormat="1" applyFont="1" applyFill="1" applyBorder="1" applyAlignment="1">
      <alignment horizontal="left" vertical="top" wrapText="1"/>
    </xf>
    <xf numFmtId="9" fontId="27" fillId="6" borderId="9" xfId="0" applyNumberFormat="1" applyFont="1" applyFill="1" applyBorder="1" applyAlignment="1" applyProtection="1">
      <alignment horizontal="left" vertical="top" wrapText="1"/>
      <protection locked="0"/>
    </xf>
    <xf numFmtId="170" fontId="27" fillId="9" borderId="10" xfId="0" applyNumberFormat="1" applyFont="1" applyFill="1" applyBorder="1" applyAlignment="1">
      <alignment vertical="top" wrapText="1"/>
    </xf>
    <xf numFmtId="9" fontId="27" fillId="9" borderId="10" xfId="4" applyFont="1" applyFill="1" applyBorder="1" applyAlignment="1">
      <alignment horizontal="left" vertical="top" wrapText="1"/>
    </xf>
    <xf numFmtId="168" fontId="27" fillId="9" borderId="10" xfId="0" applyNumberFormat="1" applyFont="1" applyFill="1" applyBorder="1" applyAlignment="1">
      <alignment vertical="top" wrapText="1"/>
    </xf>
    <xf numFmtId="168" fontId="27" fillId="9" borderId="10" xfId="7" applyNumberFormat="1" applyFont="1" applyFill="1" applyBorder="1" applyAlignment="1">
      <alignment vertical="top" wrapText="1"/>
    </xf>
    <xf numFmtId="17" fontId="27" fillId="9" borderId="10" xfId="0" applyNumberFormat="1" applyFont="1" applyFill="1" applyBorder="1" applyAlignment="1">
      <alignment vertical="top" wrapText="1"/>
    </xf>
    <xf numFmtId="0" fontId="32" fillId="9" borderId="10" xfId="0" applyFont="1" applyFill="1" applyBorder="1" applyAlignment="1">
      <alignment horizontal="center" vertical="top" wrapText="1" readingOrder="1"/>
    </xf>
    <xf numFmtId="168" fontId="27" fillId="6" borderId="10" xfId="7" applyNumberFormat="1" applyFont="1" applyFill="1" applyBorder="1" applyAlignment="1">
      <alignment vertical="top" wrapText="1"/>
    </xf>
    <xf numFmtId="169" fontId="27" fillId="9" borderId="10" xfId="6" applyNumberFormat="1" applyFont="1" applyFill="1" applyBorder="1" applyAlignment="1">
      <alignment vertical="top" wrapText="1"/>
    </xf>
    <xf numFmtId="3" fontId="27" fillId="9" borderId="10" xfId="0" applyNumberFormat="1" applyFont="1" applyFill="1" applyBorder="1" applyAlignment="1" applyProtection="1">
      <alignment horizontal="left" vertical="top" wrapText="1"/>
      <protection locked="0"/>
    </xf>
    <xf numFmtId="9" fontId="27" fillId="6" borderId="7" xfId="0" applyNumberFormat="1" applyFont="1" applyFill="1" applyBorder="1" applyAlignment="1" applyProtection="1">
      <alignment horizontal="left" vertical="top" wrapText="1"/>
      <protection locked="0"/>
    </xf>
    <xf numFmtId="0" fontId="27" fillId="9" borderId="10" xfId="0" applyNumberFormat="1" applyFont="1" applyFill="1" applyBorder="1" applyAlignment="1">
      <alignment vertical="top" wrapText="1"/>
    </xf>
    <xf numFmtId="6" fontId="27" fillId="9" borderId="10" xfId="8" applyNumberFormat="1" applyFont="1" applyFill="1" applyBorder="1" applyAlignment="1">
      <alignment vertical="top" wrapText="1"/>
    </xf>
    <xf numFmtId="169" fontId="27" fillId="6" borderId="10" xfId="6" applyNumberFormat="1" applyFont="1" applyFill="1" applyBorder="1" applyAlignment="1" applyProtection="1">
      <alignment vertical="top" wrapText="1"/>
      <protection locked="0"/>
    </xf>
    <xf numFmtId="0" fontId="27" fillId="6" borderId="10" xfId="0" applyNumberFormat="1" applyFont="1" applyFill="1" applyBorder="1" applyAlignment="1" applyProtection="1">
      <alignment vertical="top" wrapText="1"/>
      <protection locked="0"/>
    </xf>
    <xf numFmtId="6" fontId="27" fillId="6" borderId="10" xfId="8" applyNumberFormat="1" applyFont="1" applyFill="1" applyBorder="1" applyAlignment="1" applyProtection="1">
      <alignment vertical="top" wrapText="1"/>
      <protection locked="0"/>
    </xf>
    <xf numFmtId="15" fontId="27" fillId="9" borderId="10" xfId="0" applyNumberFormat="1" applyFont="1" applyFill="1" applyBorder="1" applyAlignment="1">
      <alignment vertical="top" wrapText="1"/>
    </xf>
    <xf numFmtId="0" fontId="27" fillId="9" borderId="8" xfId="0" applyFont="1" applyFill="1" applyBorder="1" applyAlignment="1">
      <alignment horizontal="left" vertical="top" wrapText="1"/>
    </xf>
    <xf numFmtId="15" fontId="27" fillId="9" borderId="10" xfId="0" applyNumberFormat="1" applyFont="1" applyFill="1" applyBorder="1" applyAlignment="1">
      <alignment horizontal="left" vertical="top" wrapText="1"/>
    </xf>
    <xf numFmtId="15" fontId="27" fillId="6" borderId="10" xfId="0" applyNumberFormat="1" applyFont="1" applyFill="1" applyBorder="1" applyAlignment="1" applyProtection="1">
      <alignment vertical="top" wrapText="1"/>
      <protection locked="0"/>
    </xf>
    <xf numFmtId="0" fontId="10" fillId="6" borderId="10" xfId="0" applyFont="1" applyFill="1" applyBorder="1" applyAlignment="1" applyProtection="1">
      <alignment vertical="top" wrapText="1"/>
      <protection locked="0"/>
    </xf>
    <xf numFmtId="0" fontId="47" fillId="6" borderId="10" xfId="0" applyFont="1" applyFill="1" applyBorder="1" applyAlignment="1">
      <alignment horizontal="left" vertical="top" wrapText="1" readingOrder="1"/>
    </xf>
    <xf numFmtId="0" fontId="1" fillId="6" borderId="10" xfId="0" applyFont="1" applyFill="1" applyBorder="1" applyAlignment="1">
      <alignment horizontal="left" vertical="top" wrapText="1" readingOrder="1"/>
    </xf>
    <xf numFmtId="0" fontId="6" fillId="6" borderId="10" xfId="0" applyFont="1" applyFill="1" applyBorder="1" applyAlignment="1">
      <alignment horizontal="left" vertical="top" wrapText="1" readingOrder="1"/>
    </xf>
    <xf numFmtId="3" fontId="1" fillId="6" borderId="10" xfId="0" applyNumberFormat="1" applyFont="1" applyFill="1" applyBorder="1" applyAlignment="1">
      <alignment horizontal="right" vertical="top" wrapText="1" readingOrder="1"/>
    </xf>
    <xf numFmtId="10" fontId="1" fillId="6" borderId="10" xfId="0" applyNumberFormat="1" applyFont="1" applyFill="1" applyBorder="1" applyAlignment="1">
      <alignment horizontal="right" vertical="top" wrapText="1" readingOrder="1"/>
    </xf>
    <xf numFmtId="3" fontId="6" fillId="6" borderId="10" xfId="0" applyNumberFormat="1" applyFont="1" applyFill="1" applyBorder="1" applyAlignment="1">
      <alignment horizontal="right" vertical="top" wrapText="1" readingOrder="1"/>
    </xf>
    <xf numFmtId="10" fontId="6" fillId="6" borderId="10" xfId="0" applyNumberFormat="1" applyFont="1" applyFill="1" applyBorder="1" applyAlignment="1">
      <alignment horizontal="right" vertical="top" wrapText="1" readingOrder="1"/>
    </xf>
    <xf numFmtId="0" fontId="6" fillId="6" borderId="10" xfId="0" applyFont="1" applyFill="1" applyBorder="1" applyAlignment="1">
      <alignment horizontal="right" vertical="top" wrapText="1" readingOrder="1"/>
    </xf>
    <xf numFmtId="4" fontId="6" fillId="6" borderId="10" xfId="0" applyNumberFormat="1" applyFont="1" applyFill="1" applyBorder="1" applyAlignment="1">
      <alignment horizontal="right" vertical="top" wrapText="1" readingOrder="1"/>
    </xf>
    <xf numFmtId="49" fontId="4" fillId="4" borderId="11" xfId="0" applyNumberFormat="1" applyFont="1" applyFill="1" applyBorder="1" applyAlignment="1" applyProtection="1">
      <alignment horizontal="left" vertical="top" wrapText="1"/>
    </xf>
    <xf numFmtId="0" fontId="47" fillId="6" borderId="10" xfId="0" applyFont="1" applyFill="1" applyBorder="1" applyAlignment="1">
      <alignment horizontal="right" vertical="top" wrapText="1" readingOrder="1"/>
    </xf>
    <xf numFmtId="3" fontId="47" fillId="6" borderId="10" xfId="0" applyNumberFormat="1" applyFont="1" applyFill="1" applyBorder="1" applyAlignment="1">
      <alignment vertical="top" wrapText="1" readingOrder="1"/>
    </xf>
    <xf numFmtId="10" fontId="47" fillId="6" borderId="10" xfId="0" applyNumberFormat="1" applyFont="1" applyFill="1" applyBorder="1" applyAlignment="1">
      <alignment vertical="top" wrapText="1" readingOrder="1"/>
    </xf>
    <xf numFmtId="3" fontId="47" fillId="6" borderId="5" xfId="0" applyNumberFormat="1" applyFont="1" applyFill="1" applyBorder="1" applyAlignment="1">
      <alignment vertical="top" wrapText="1" readingOrder="1"/>
    </xf>
    <xf numFmtId="10" fontId="48" fillId="6" borderId="10" xfId="0" applyNumberFormat="1" applyFont="1" applyFill="1" applyBorder="1" applyAlignment="1">
      <alignment horizontal="right" vertical="top" wrapText="1" indent="1" readingOrder="1"/>
    </xf>
    <xf numFmtId="0" fontId="47" fillId="6" borderId="10" xfId="0" applyFont="1" applyFill="1" applyBorder="1" applyAlignment="1">
      <alignment horizontal="right" vertical="top" wrapText="1" indent="1" readingOrder="1"/>
    </xf>
    <xf numFmtId="0" fontId="47" fillId="6" borderId="10" xfId="0" applyFont="1" applyFill="1" applyBorder="1" applyAlignment="1">
      <alignment horizontal="right" vertical="top" wrapText="1" indent="1"/>
    </xf>
    <xf numFmtId="0" fontId="46" fillId="0" borderId="0" xfId="0" applyFont="1" applyAlignment="1">
      <alignment vertical="top"/>
    </xf>
    <xf numFmtId="0" fontId="2" fillId="6" borderId="1" xfId="0" applyFont="1" applyFill="1" applyBorder="1"/>
    <xf numFmtId="49" fontId="1" fillId="4" borderId="11" xfId="0" applyNumberFormat="1" applyFont="1" applyFill="1" applyBorder="1" applyAlignment="1">
      <alignment horizontal="left" vertical="top" wrapText="1"/>
    </xf>
    <xf numFmtId="0" fontId="27" fillId="10" borderId="10" xfId="0" applyFont="1" applyFill="1" applyBorder="1" applyAlignment="1">
      <alignment horizontal="left" vertical="top" wrapText="1"/>
    </xf>
    <xf numFmtId="0" fontId="42" fillId="0" borderId="0" xfId="0" applyFont="1" applyAlignment="1">
      <alignment horizontal="center" wrapText="1"/>
    </xf>
    <xf numFmtId="0" fontId="26" fillId="0" borderId="0" xfId="0" applyFont="1" applyAlignment="1">
      <alignment horizontal="center"/>
    </xf>
    <xf numFmtId="17" fontId="26" fillId="0" borderId="0" xfId="0" applyNumberFormat="1" applyFont="1" applyAlignment="1">
      <alignment horizontal="center"/>
    </xf>
    <xf numFmtId="0" fontId="25" fillId="0" borderId="0" xfId="0" applyFont="1" applyAlignment="1">
      <alignment horizontal="center"/>
    </xf>
    <xf numFmtId="0" fontId="3" fillId="4" borderId="5" xfId="0" applyFont="1" applyFill="1" applyBorder="1" applyAlignment="1" applyProtection="1">
      <alignment horizontal="center"/>
      <protection locked="0"/>
    </xf>
    <xf numFmtId="0" fontId="3" fillId="4" borderId="6" xfId="0" applyFont="1" applyFill="1" applyBorder="1" applyAlignment="1" applyProtection="1">
      <alignment horizontal="center"/>
      <protection locked="0"/>
    </xf>
    <xf numFmtId="0" fontId="3" fillId="4" borderId="7" xfId="0" applyFont="1" applyFill="1" applyBorder="1" applyAlignment="1" applyProtection="1">
      <alignment horizontal="center"/>
      <protection locked="0"/>
    </xf>
    <xf numFmtId="0" fontId="3" fillId="4" borderId="11" xfId="0" applyFont="1" applyFill="1" applyBorder="1" applyAlignment="1">
      <alignment horizontal="left"/>
    </xf>
    <xf numFmtId="0" fontId="3" fillId="4" borderId="9" xfId="0" applyFont="1" applyFill="1" applyBorder="1" applyAlignment="1">
      <alignment horizontal="left"/>
    </xf>
    <xf numFmtId="17" fontId="5" fillId="4" borderId="10" xfId="0" applyNumberFormat="1" applyFont="1" applyFill="1" applyBorder="1" applyAlignment="1">
      <alignment horizontal="center" vertical="top"/>
    </xf>
    <xf numFmtId="0" fontId="13" fillId="0" borderId="4" xfId="0" applyFont="1" applyBorder="1" applyAlignment="1">
      <alignment horizontal="left"/>
    </xf>
    <xf numFmtId="17" fontId="14" fillId="4" borderId="5" xfId="0" applyNumberFormat="1" applyFont="1" applyFill="1" applyBorder="1" applyAlignment="1">
      <alignment horizontal="center" vertical="top" wrapText="1"/>
    </xf>
    <xf numFmtId="17" fontId="14" fillId="4" borderId="6" xfId="0" applyNumberFormat="1" applyFont="1" applyFill="1" applyBorder="1" applyAlignment="1">
      <alignment horizontal="center" vertical="top" wrapText="1"/>
    </xf>
    <xf numFmtId="17" fontId="14" fillId="4" borderId="7" xfId="0" applyNumberFormat="1" applyFont="1" applyFill="1" applyBorder="1" applyAlignment="1">
      <alignment horizontal="center" vertical="top" wrapText="1"/>
    </xf>
    <xf numFmtId="0" fontId="20" fillId="4" borderId="11" xfId="0" applyFont="1" applyFill="1" applyBorder="1" applyAlignment="1">
      <alignment vertical="center"/>
    </xf>
    <xf numFmtId="0" fontId="20" fillId="4" borderId="8" xfId="0" applyFont="1" applyFill="1" applyBorder="1" applyAlignment="1">
      <alignment vertical="center"/>
    </xf>
    <xf numFmtId="0" fontId="20" fillId="4" borderId="9" xfId="0" applyFont="1" applyFill="1" applyBorder="1" applyAlignment="1">
      <alignment vertical="center"/>
    </xf>
    <xf numFmtId="17" fontId="14" fillId="4" borderId="10" xfId="0" applyNumberFormat="1" applyFont="1" applyFill="1" applyBorder="1" applyAlignment="1">
      <alignment horizontal="center" vertical="top" wrapText="1"/>
    </xf>
    <xf numFmtId="0" fontId="20" fillId="4" borderId="11" xfId="0" applyFont="1" applyFill="1" applyBorder="1" applyAlignment="1">
      <alignment horizontal="left" vertical="center"/>
    </xf>
    <xf numFmtId="0" fontId="20" fillId="4" borderId="8" xfId="0" applyFont="1" applyFill="1" applyBorder="1" applyAlignment="1">
      <alignment horizontal="left" vertical="center"/>
    </xf>
    <xf numFmtId="0" fontId="20" fillId="4" borderId="9" xfId="0" applyFont="1" applyFill="1" applyBorder="1" applyAlignment="1">
      <alignment horizontal="left" vertical="center"/>
    </xf>
    <xf numFmtId="0" fontId="3" fillId="0" borderId="0" xfId="0" applyFont="1" applyAlignment="1">
      <alignment horizontal="center"/>
    </xf>
    <xf numFmtId="0" fontId="3" fillId="2" borderId="4" xfId="0" applyFont="1" applyFill="1" applyBorder="1" applyAlignment="1">
      <alignment horizontal="center"/>
    </xf>
    <xf numFmtId="0" fontId="3" fillId="0" borderId="4" xfId="0" applyFont="1" applyBorder="1" applyAlignment="1">
      <alignment horizontal="center"/>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11" fillId="4" borderId="10" xfId="0" applyFont="1" applyFill="1" applyBorder="1" applyAlignment="1">
      <alignment horizontal="center" vertical="top" wrapText="1"/>
    </xf>
    <xf numFmtId="0" fontId="21" fillId="3" borderId="10" xfId="0" applyFont="1" applyFill="1" applyBorder="1" applyAlignment="1">
      <alignment horizontal="center" vertical="top" wrapText="1"/>
    </xf>
    <xf numFmtId="0" fontId="21" fillId="8" borderId="10" xfId="0" applyFont="1" applyFill="1" applyBorder="1" applyAlignment="1">
      <alignment horizontal="center" vertical="top" wrapText="1"/>
    </xf>
    <xf numFmtId="0" fontId="3" fillId="0" borderId="4" xfId="0" applyFont="1" applyBorder="1" applyAlignment="1">
      <alignment horizontal="center" vertical="top"/>
    </xf>
    <xf numFmtId="0" fontId="11" fillId="4" borderId="11" xfId="0" applyFont="1" applyFill="1" applyBorder="1" applyAlignment="1">
      <alignment horizontal="center" vertical="top" wrapText="1"/>
    </xf>
    <xf numFmtId="0" fontId="11" fillId="4" borderId="9" xfId="0" applyFont="1" applyFill="1" applyBorder="1" applyAlignment="1">
      <alignment horizontal="center" vertical="top" wrapText="1"/>
    </xf>
  </cellXfs>
  <cellStyles count="11">
    <cellStyle name="Comma" xfId="10" builtinId="3"/>
    <cellStyle name="Comma 10" xfId="1"/>
    <cellStyle name="Comma 9" xfId="2"/>
    <cellStyle name="Currency" xfId="6" builtinId="4"/>
    <cellStyle name="Currency 4" xfId="9"/>
    <cellStyle name="Normal" xfId="0" builtinId="0"/>
    <cellStyle name="Normal 3" xfId="3"/>
    <cellStyle name="Normal 35 13" xfId="8"/>
    <cellStyle name="Normal 50 13" xfId="7"/>
    <cellStyle name="Percent" xfId="4" builtinId="5"/>
    <cellStyle name="Percent 10"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ZA"/>
  <c:chart>
    <c:title>
      <c:tx>
        <c:rich>
          <a:bodyPr/>
          <a:lstStyle/>
          <a:p>
            <a:pPr>
              <a:defRPr/>
            </a:pPr>
            <a:r>
              <a:rPr lang="en-US"/>
              <a:t>Capital Funding by Source (2012/13)</a:t>
            </a:r>
          </a:p>
        </c:rich>
      </c:tx>
      <c:layout/>
    </c:title>
    <c:plotArea>
      <c:layout/>
      <c:pieChart>
        <c:varyColors val="1"/>
        <c:ser>
          <c:idx val="0"/>
          <c:order val="0"/>
          <c:tx>
            <c:strRef>
              <c:f>'Capex Sum'!$B$3</c:f>
              <c:strCache>
                <c:ptCount val="1"/>
                <c:pt idx="0">
                  <c:v>R '000</c:v>
                </c:pt>
              </c:strCache>
            </c:strRef>
          </c:tx>
          <c:explosion val="25"/>
          <c:dLbls>
            <c:showVal val="1"/>
            <c:showLeaderLines val="1"/>
          </c:dLbls>
          <c:cat>
            <c:strRef>
              <c:f>'Capex Sum'!$A$4:$A$7</c:f>
              <c:strCache>
                <c:ptCount val="4"/>
                <c:pt idx="0">
                  <c:v>MIG</c:v>
                </c:pt>
                <c:pt idx="1">
                  <c:v>Own  Source</c:v>
                </c:pt>
                <c:pt idx="2">
                  <c:v>Grant </c:v>
                </c:pt>
                <c:pt idx="3">
                  <c:v>Loan</c:v>
                </c:pt>
              </c:strCache>
            </c:strRef>
          </c:cat>
          <c:val>
            <c:numRef>
              <c:f>'Capex Sum'!$B$4:$B$7</c:f>
              <c:numCache>
                <c:formatCode>_ * #,##0_ ;_ * \-#,##0_ ;_ * "-"??_ ;_ @_ </c:formatCode>
                <c:ptCount val="4"/>
                <c:pt idx="0">
                  <c:v>54526</c:v>
                </c:pt>
                <c:pt idx="1">
                  <c:v>29129</c:v>
                </c:pt>
                <c:pt idx="2">
                  <c:v>5000</c:v>
                </c:pt>
                <c:pt idx="3">
                  <c:v>30000</c:v>
                </c:pt>
              </c:numCache>
            </c:numRef>
          </c:val>
        </c:ser>
        <c:ser>
          <c:idx val="1"/>
          <c:order val="1"/>
          <c:tx>
            <c:strRef>
              <c:f>'Capex Sum'!$C$3</c:f>
              <c:strCache>
                <c:ptCount val="1"/>
                <c:pt idx="0">
                  <c:v>%</c:v>
                </c:pt>
              </c:strCache>
            </c:strRef>
          </c:tx>
          <c:explosion val="25"/>
          <c:cat>
            <c:strRef>
              <c:f>'Capex Sum'!$A$4:$A$7</c:f>
              <c:strCache>
                <c:ptCount val="4"/>
                <c:pt idx="0">
                  <c:v>MIG</c:v>
                </c:pt>
                <c:pt idx="1">
                  <c:v>Own  Source</c:v>
                </c:pt>
                <c:pt idx="2">
                  <c:v>Grant </c:v>
                </c:pt>
                <c:pt idx="3">
                  <c:v>Loan</c:v>
                </c:pt>
              </c:strCache>
            </c:strRef>
          </c:cat>
          <c:val>
            <c:numRef>
              <c:f>'Capex Sum'!$C$4:$C$7</c:f>
              <c:numCache>
                <c:formatCode>0%</c:formatCode>
                <c:ptCount val="4"/>
                <c:pt idx="0">
                  <c:v>0.45953394294382877</c:v>
                </c:pt>
                <c:pt idx="1">
                  <c:v>0.24549323669461887</c:v>
                </c:pt>
                <c:pt idx="2">
                  <c:v>4.2138974337364632E-2</c:v>
                </c:pt>
                <c:pt idx="3">
                  <c:v>0.25283384602418779</c:v>
                </c:pt>
              </c:numCache>
            </c:numRef>
          </c:val>
        </c:ser>
        <c:firstSliceAng val="0"/>
      </c:pieChart>
    </c:plotArea>
    <c:legend>
      <c:legendPos val="r"/>
      <c:layout/>
    </c:legend>
    <c:plotVisOnly val="1"/>
  </c:chart>
  <c:printSettings>
    <c:headerFooter/>
    <c:pageMargins b="0.75000000000000633" l="0.70000000000000062" r="0.70000000000000062" t="0.750000000000006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ZA"/>
  <c:chart>
    <c:title>
      <c:tx>
        <c:rich>
          <a:bodyPr/>
          <a:lstStyle/>
          <a:p>
            <a:pPr>
              <a:defRPr/>
            </a:pPr>
            <a:r>
              <a:rPr lang="en-US"/>
              <a:t>Capital per</a:t>
            </a:r>
            <a:r>
              <a:rPr lang="en-US" baseline="0"/>
              <a:t> vote (2012/13)</a:t>
            </a:r>
            <a:endParaRPr lang="en-US"/>
          </a:p>
        </c:rich>
      </c:tx>
      <c:layout/>
    </c:title>
    <c:plotArea>
      <c:layout/>
      <c:pieChart>
        <c:varyColors val="1"/>
        <c:ser>
          <c:idx val="0"/>
          <c:order val="0"/>
          <c:tx>
            <c:strRef>
              <c:f>'Capex Sum'!$G$3</c:f>
              <c:strCache>
                <c:ptCount val="1"/>
                <c:pt idx="0">
                  <c:v>%</c:v>
                </c:pt>
              </c:strCache>
            </c:strRef>
          </c:tx>
          <c:explosion val="33"/>
          <c:dLbls>
            <c:showVal val="1"/>
            <c:showLeaderLines val="1"/>
          </c:dLbls>
          <c:cat>
            <c:strRef>
              <c:f>'Capex Sum'!$E$4:$E$10</c:f>
              <c:strCache>
                <c:ptCount val="7"/>
                <c:pt idx="0">
                  <c:v>Community Services</c:v>
                </c:pt>
                <c:pt idx="1">
                  <c:v>Corporate Services</c:v>
                </c:pt>
                <c:pt idx="2">
                  <c:v>Chief Financial Officer</c:v>
                </c:pt>
                <c:pt idx="3">
                  <c:v>Engineering Services</c:v>
                </c:pt>
                <c:pt idx="4">
                  <c:v>Electrical Engineering</c:v>
                </c:pt>
                <c:pt idx="5">
                  <c:v>Municipal Manager</c:v>
                </c:pt>
                <c:pt idx="6">
                  <c:v>Planning and Economic Development</c:v>
                </c:pt>
              </c:strCache>
            </c:strRef>
          </c:cat>
          <c:val>
            <c:numRef>
              <c:f>'Capex Sum'!$G$4:$G$10</c:f>
              <c:numCache>
                <c:formatCode>0.00%</c:formatCode>
                <c:ptCount val="7"/>
                <c:pt idx="0">
                  <c:v>4.2138974337364628E-3</c:v>
                </c:pt>
                <c:pt idx="1">
                  <c:v>4.2138974337364628E-3</c:v>
                </c:pt>
                <c:pt idx="2">
                  <c:v>1.2641692301209389E-2</c:v>
                </c:pt>
                <c:pt idx="3">
                  <c:v>0.71345497450592055</c:v>
                </c:pt>
                <c:pt idx="4">
                  <c:v>0.21490876912055962</c:v>
                </c:pt>
                <c:pt idx="5">
                  <c:v>4.2138974337364628E-3</c:v>
                </c:pt>
                <c:pt idx="6">
                  <c:v>4.635287177110109E-2</c:v>
                </c:pt>
              </c:numCache>
            </c:numRef>
          </c:val>
        </c:ser>
        <c:firstSliceAng val="0"/>
      </c:pieChart>
    </c:plotArea>
    <c:legend>
      <c:legendPos val="r"/>
      <c:layout/>
      <c:txPr>
        <a:bodyPr/>
        <a:lstStyle/>
        <a:p>
          <a:pPr>
            <a:defRPr sz="600"/>
          </a:pPr>
          <a:endParaRPr lang="en-US"/>
        </a:p>
      </c:txPr>
    </c:legend>
    <c:plotVisOnly val="1"/>
  </c:chart>
  <c:printSettings>
    <c:headerFooter/>
    <c:pageMargins b="0.75000000000000633" l="0.70000000000000062" r="0.70000000000000062" t="0.75000000000000633" header="0.30000000000000032" footer="0.30000000000000032"/>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314325</xdr:colOff>
      <xdr:row>6</xdr:row>
      <xdr:rowOff>200025</xdr:rowOff>
    </xdr:from>
    <xdr:to>
      <xdr:col>9</xdr:col>
      <xdr:colOff>95250</xdr:colOff>
      <xdr:row>17</xdr:row>
      <xdr:rowOff>142875</xdr:rowOff>
    </xdr:to>
    <xdr:pic>
      <xdr:nvPicPr>
        <xdr:cNvPr id="1042" name="Picture 2" descr="Coat%20of%20Arms%20reduced"/>
        <xdr:cNvPicPr>
          <a:picLocks noChangeAspect="1" noChangeArrowheads="1"/>
        </xdr:cNvPicPr>
      </xdr:nvPicPr>
      <xdr:blipFill>
        <a:blip xmlns:r="http://schemas.openxmlformats.org/officeDocument/2006/relationships" r:embed="rId1" cstate="print"/>
        <a:srcRect/>
        <a:stretch>
          <a:fillRect/>
        </a:stretch>
      </xdr:blipFill>
      <xdr:spPr bwMode="auto">
        <a:xfrm>
          <a:off x="3362325" y="2085975"/>
          <a:ext cx="2219325" cy="2571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10</xdr:row>
      <xdr:rowOff>19050</xdr:rowOff>
    </xdr:from>
    <xdr:to>
      <xdr:col>2</xdr:col>
      <xdr:colOff>1047750</xdr:colOff>
      <xdr:row>22</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457200</xdr:colOff>
      <xdr:row>12</xdr:row>
      <xdr:rowOff>38100</xdr:rowOff>
    </xdr:from>
    <xdr:to>
      <xdr:col>6</xdr:col>
      <xdr:colOff>857250</xdr:colOff>
      <xdr:row>23</xdr:row>
      <xdr:rowOff>142875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ieda.TZANEEN/Documents/SDBIP/201213/Draft%20Dpt%20Input/CFO%20amdended%20FIgures%20JuneSDBIP%202012_13%20May%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Page"/>
      <sheetName val="Contents"/>
      <sheetName val="Introduction"/>
      <sheetName val="Revenue"/>
      <sheetName val="Exenditure"/>
      <sheetName val="Qtr Rev &amp; Exp"/>
      <sheetName val="Capex Sum"/>
      <sheetName val="MM KPIs"/>
      <sheetName val="MM Projects"/>
      <sheetName val="CFO KPIs"/>
      <sheetName val="CFO Projects"/>
      <sheetName val="CORP KPIs"/>
      <sheetName val="CORP Projects"/>
      <sheetName val="DMO KPIs"/>
      <sheetName val="DMO Projects"/>
      <sheetName val="EED KPIs"/>
      <sheetName val="EED Projects"/>
      <sheetName val="ESD KPIs"/>
      <sheetName val="ESD Projects"/>
      <sheetName val="CSD KPIs"/>
      <sheetName val="CSD Projects"/>
      <sheetName val="PED KPIs"/>
      <sheetName val="PED Projects"/>
      <sheetName val="Capital Works"/>
    </sheetNames>
    <sheetDataSet>
      <sheetData sheetId="0" refreshError="1"/>
      <sheetData sheetId="1" refreshError="1"/>
      <sheetData sheetId="2" refreshError="1"/>
      <sheetData sheetId="3" refreshError="1"/>
      <sheetData sheetId="4">
        <row r="5">
          <cell r="B5">
            <v>878383.56134757143</v>
          </cell>
          <cell r="E5">
            <v>713384.56327572721</v>
          </cell>
          <cell r="H5">
            <v>475667.9587376889</v>
          </cell>
          <cell r="K5">
            <v>667039.55400252983</v>
          </cell>
          <cell r="N5">
            <v>1855871.5582151143</v>
          </cell>
          <cell r="Q5">
            <v>570152.71877448179</v>
          </cell>
          <cell r="R5">
            <v>500000</v>
          </cell>
          <cell r="T5">
            <v>461260.03195903648</v>
          </cell>
          <cell r="W5">
            <v>377928.57425606251</v>
          </cell>
          <cell r="Z5">
            <v>552088.87363743002</v>
          </cell>
          <cell r="AC5">
            <v>450521.4893310311</v>
          </cell>
          <cell r="AF5">
            <v>430856.8504427757</v>
          </cell>
          <cell r="AI5">
            <v>537223.13667754014</v>
          </cell>
          <cell r="AJ5">
            <v>0</v>
          </cell>
        </row>
        <row r="6">
          <cell r="B6">
            <v>1795542.0462670813</v>
          </cell>
          <cell r="D6">
            <v>0</v>
          </cell>
          <cell r="E6">
            <v>2608764.2144906856</v>
          </cell>
          <cell r="G6">
            <v>0</v>
          </cell>
          <cell r="H6">
            <v>1863408.8096986187</v>
          </cell>
          <cell r="J6">
            <v>0</v>
          </cell>
          <cell r="K6">
            <v>1849325.2582849595</v>
          </cell>
          <cell r="M6">
            <v>0</v>
          </cell>
          <cell r="N6">
            <v>1903146.3829661254</v>
          </cell>
          <cell r="P6">
            <v>0</v>
          </cell>
          <cell r="Q6">
            <v>2653968.0086067598</v>
          </cell>
          <cell r="S6">
            <v>0</v>
          </cell>
          <cell r="T6">
            <v>2164077.0299231461</v>
          </cell>
          <cell r="V6">
            <v>0</v>
          </cell>
          <cell r="W6">
            <v>1813192.1973948483</v>
          </cell>
          <cell r="Y6">
            <v>1000</v>
          </cell>
          <cell r="Z6">
            <v>1853104.8150900837</v>
          </cell>
          <cell r="AB6">
            <v>100</v>
          </cell>
          <cell r="AC6">
            <v>1816143.5914406166</v>
          </cell>
          <cell r="AE6">
            <v>0</v>
          </cell>
          <cell r="AF6">
            <v>1571741.2871384644</v>
          </cell>
          <cell r="AH6">
            <v>0</v>
          </cell>
          <cell r="AI6">
            <v>2099890.7186986073</v>
          </cell>
          <cell r="AK6">
            <v>0</v>
          </cell>
        </row>
        <row r="7">
          <cell r="B7">
            <v>3574422.5247996212</v>
          </cell>
          <cell r="D7">
            <v>86094157.801662296</v>
          </cell>
          <cell r="E7">
            <v>2819763.5441490542</v>
          </cell>
          <cell r="G7">
            <v>5647364.6625636602</v>
          </cell>
          <cell r="H7">
            <v>3537498.4886039933</v>
          </cell>
          <cell r="J7">
            <v>6259562.8612181004</v>
          </cell>
          <cell r="K7">
            <v>7195956.0673762569</v>
          </cell>
          <cell r="M7">
            <v>5506751.5141103799</v>
          </cell>
          <cell r="N7">
            <v>5112944.1182001056</v>
          </cell>
          <cell r="P7">
            <v>68342055.243173897</v>
          </cell>
          <cell r="Q7">
            <v>9642316.0427377056</v>
          </cell>
          <cell r="R7">
            <v>500000</v>
          </cell>
          <cell r="S7">
            <v>7976629.6209785901</v>
          </cell>
          <cell r="T7">
            <v>3068145.6549580786</v>
          </cell>
          <cell r="V7">
            <v>5679034.9126585601</v>
          </cell>
          <cell r="W7">
            <v>1711968.0454928686</v>
          </cell>
          <cell r="Y7">
            <v>5717232.4563056501</v>
          </cell>
          <cell r="Z7">
            <v>3437968.2541624396</v>
          </cell>
          <cell r="AB7">
            <v>52856202.255332597</v>
          </cell>
          <cell r="AC7">
            <v>3927417.5732061928</v>
          </cell>
          <cell r="AE7">
            <v>6562543.9763363004</v>
          </cell>
          <cell r="AF7">
            <v>3577214.385704916</v>
          </cell>
          <cell r="AH7">
            <v>5692562.3427796196</v>
          </cell>
          <cell r="AI7">
            <v>3163356.25126576</v>
          </cell>
          <cell r="AJ7">
            <v>1000000</v>
          </cell>
          <cell r="AK7">
            <v>6263888.3528803298</v>
          </cell>
        </row>
        <row r="8">
          <cell r="B8">
            <v>2825603.2332823649</v>
          </cell>
          <cell r="D8">
            <v>0</v>
          </cell>
          <cell r="E8">
            <v>3183930.0529662259</v>
          </cell>
          <cell r="G8">
            <v>167.17857142857099</v>
          </cell>
          <cell r="H8">
            <v>2314534.0846937951</v>
          </cell>
          <cell r="J8">
            <v>133.92857142857099</v>
          </cell>
          <cell r="K8">
            <v>2698892.7242528293</v>
          </cell>
          <cell r="M8">
            <v>8.9285714285714306</v>
          </cell>
          <cell r="N8">
            <v>3249105.964355289</v>
          </cell>
          <cell r="P8">
            <v>0</v>
          </cell>
          <cell r="Q8">
            <v>3000417.7908271393</v>
          </cell>
          <cell r="R8">
            <v>500000</v>
          </cell>
          <cell r="S8">
            <v>0</v>
          </cell>
          <cell r="T8">
            <v>2446487.8429074665</v>
          </cell>
          <cell r="V8">
            <v>0</v>
          </cell>
          <cell r="W8">
            <v>3341127.6693018358</v>
          </cell>
          <cell r="Y8">
            <v>71.428571428571402</v>
          </cell>
          <cell r="Z8">
            <v>3225667.4251756165</v>
          </cell>
          <cell r="AB8">
            <v>48.75</v>
          </cell>
          <cell r="AC8">
            <v>2687569.9829198136</v>
          </cell>
          <cell r="AE8">
            <v>17.8571428571429</v>
          </cell>
          <cell r="AF8">
            <v>3193253.0212430255</v>
          </cell>
          <cell r="AI8">
            <v>2987466.8805138785</v>
          </cell>
        </row>
        <row r="9">
          <cell r="B9">
            <v>1945137.0197053989</v>
          </cell>
          <cell r="D9">
            <v>2552158.2052169</v>
          </cell>
          <cell r="E9">
            <v>1345794.9694170551</v>
          </cell>
          <cell r="G9">
            <v>45146.729673638802</v>
          </cell>
          <cell r="H9">
            <v>1614216.9456906735</v>
          </cell>
          <cell r="I9">
            <v>518954.17323459324</v>
          </cell>
          <cell r="J9">
            <v>40879.1765687312</v>
          </cell>
          <cell r="K9">
            <v>976604.58412944945</v>
          </cell>
          <cell r="L9">
            <v>471886.53202079859</v>
          </cell>
          <cell r="M9">
            <v>48800.998412956797</v>
          </cell>
          <cell r="N9">
            <v>1171821.0720861224</v>
          </cell>
          <cell r="O9">
            <v>1027543.3034384891</v>
          </cell>
          <cell r="P9">
            <v>1467459.5108942101</v>
          </cell>
          <cell r="Q9">
            <v>2198533.1759880502</v>
          </cell>
          <cell r="R9">
            <v>1779481.2232568499</v>
          </cell>
          <cell r="S9">
            <v>36063.9592658908</v>
          </cell>
          <cell r="T9">
            <v>942753.41720647365</v>
          </cell>
          <cell r="U9">
            <v>221877.45354256409</v>
          </cell>
          <cell r="V9">
            <v>42021.475339789999</v>
          </cell>
          <cell r="W9">
            <v>1084944.4142828858</v>
          </cell>
          <cell r="X9">
            <v>175687.1234527062</v>
          </cell>
          <cell r="Y9">
            <v>34875.711524375401</v>
          </cell>
          <cell r="Z9">
            <v>1721275.4387007761</v>
          </cell>
          <cell r="AB9">
            <v>1116990.3739434199</v>
          </cell>
          <cell r="AC9">
            <v>836393.08047629276</v>
          </cell>
          <cell r="AD9">
            <v>201464.84341249889</v>
          </cell>
          <cell r="AE9">
            <v>37138.2654431513</v>
          </cell>
          <cell r="AF9">
            <v>1093356.6016015564</v>
          </cell>
          <cell r="AG9">
            <v>159661.33974920394</v>
          </cell>
          <cell r="AH9">
            <v>39962.388500040703</v>
          </cell>
          <cell r="AI9">
            <v>3393700.9794664467</v>
          </cell>
          <cell r="AJ9">
            <v>943444.00789229572</v>
          </cell>
          <cell r="AK9">
            <v>52158.205216895898</v>
          </cell>
        </row>
        <row r="10">
          <cell r="B10">
            <v>4850704.1884399196</v>
          </cell>
          <cell r="D10">
            <v>4944358.1885427097</v>
          </cell>
          <cell r="E10">
            <v>7495800.6763514392</v>
          </cell>
          <cell r="G10">
            <v>1906992.6825508301</v>
          </cell>
          <cell r="H10">
            <v>6805531.0620837491</v>
          </cell>
          <cell r="J10">
            <v>1857751.15084432</v>
          </cell>
          <cell r="K10">
            <v>7155072.4361305013</v>
          </cell>
          <cell r="M10">
            <v>1904638.49835477</v>
          </cell>
          <cell r="N10">
            <v>5926194.0267935144</v>
          </cell>
          <cell r="P10">
            <v>4109633.8149412698</v>
          </cell>
          <cell r="Q10">
            <v>9796831.5997623894</v>
          </cell>
          <cell r="R10">
            <v>500000</v>
          </cell>
          <cell r="S10">
            <v>1811132.5972608801</v>
          </cell>
          <cell r="T10">
            <v>5810225.8174176188</v>
          </cell>
          <cell r="V10">
            <v>1694362.3026378099</v>
          </cell>
          <cell r="W10">
            <v>6825406.5186256757</v>
          </cell>
          <cell r="Y10">
            <v>1669658.8964933299</v>
          </cell>
          <cell r="Z10">
            <v>7514670.4908948056</v>
          </cell>
          <cell r="AB10">
            <v>3590937.2143838601</v>
          </cell>
          <cell r="AC10">
            <v>6499294.1580771459</v>
          </cell>
          <cell r="AE10">
            <v>1702507.6641520001</v>
          </cell>
          <cell r="AF10">
            <v>5821968.1701662531</v>
          </cell>
          <cell r="AH10">
            <v>1707432.4126228599</v>
          </cell>
          <cell r="AI10">
            <v>6388699.8060453888</v>
          </cell>
          <cell r="AK10">
            <v>1699074.59721536</v>
          </cell>
        </row>
        <row r="11">
          <cell r="B11">
            <v>4431700.8070760714</v>
          </cell>
          <cell r="C11">
            <v>2079517.0970783031</v>
          </cell>
          <cell r="D11">
            <v>23002675.019667901</v>
          </cell>
          <cell r="E11">
            <v>10421435.515958985</v>
          </cell>
          <cell r="F11">
            <v>2394582.9183655973</v>
          </cell>
          <cell r="G11">
            <v>53891.378610909604</v>
          </cell>
          <cell r="H11">
            <v>13191029.41006727</v>
          </cell>
          <cell r="I11">
            <v>5396001.3105481025</v>
          </cell>
          <cell r="J11">
            <v>46757.673645105599</v>
          </cell>
          <cell r="K11">
            <v>10551899.512648439</v>
          </cell>
          <cell r="L11">
            <v>794560.31714883493</v>
          </cell>
          <cell r="M11">
            <v>54015.145772543103</v>
          </cell>
          <cell r="N11">
            <v>11078653.683500605</v>
          </cell>
          <cell r="O11">
            <v>6094570.923811906</v>
          </cell>
          <cell r="P11">
            <v>19596584.330965299</v>
          </cell>
          <cell r="Q11">
            <v>15499158.225984178</v>
          </cell>
          <cell r="R11">
            <v>7017873.722372598</v>
          </cell>
          <cell r="S11">
            <v>42470.439593345698</v>
          </cell>
          <cell r="T11">
            <v>6685808.9508438632</v>
          </cell>
          <cell r="U11">
            <v>3838696.3181925411</v>
          </cell>
          <cell r="V11">
            <v>46324.999476375699</v>
          </cell>
          <cell r="W11">
            <v>5157718.6399009079</v>
          </cell>
          <cell r="X11">
            <v>8648717.9016104639</v>
          </cell>
          <cell r="Y11">
            <v>52989.480935576998</v>
          </cell>
          <cell r="Z11">
            <v>11775098.89916835</v>
          </cell>
          <cell r="AA11">
            <v>13308756.966049902</v>
          </cell>
          <cell r="AB11">
            <v>14222317.9471568</v>
          </cell>
          <cell r="AC11">
            <v>8316461.9358468186</v>
          </cell>
          <cell r="AD11">
            <v>12788986.395287171</v>
          </cell>
          <cell r="AE11">
            <v>54316.585843510999</v>
          </cell>
          <cell r="AF11">
            <v>10790071.623809377</v>
          </cell>
          <cell r="AG11">
            <v>13297206.1986703</v>
          </cell>
          <cell r="AH11">
            <v>49927.852803114598</v>
          </cell>
          <cell r="AI11">
            <v>11413286.853059074</v>
          </cell>
          <cell r="AJ11">
            <v>8995357.9308642745</v>
          </cell>
          <cell r="AK11">
            <v>55054.145529560701</v>
          </cell>
        </row>
        <row r="12">
          <cell r="B12">
            <v>2889636.2596126324</v>
          </cell>
          <cell r="D12">
            <v>3441464.5293992101</v>
          </cell>
          <cell r="E12">
            <v>4859434.731075611</v>
          </cell>
          <cell r="G12">
            <v>3845965.3037992702</v>
          </cell>
          <cell r="H12">
            <v>4508397.3367090663</v>
          </cell>
          <cell r="J12">
            <v>3580224.5558598102</v>
          </cell>
          <cell r="K12">
            <v>4910704.0910230167</v>
          </cell>
          <cell r="M12">
            <v>4392802.7131586904</v>
          </cell>
          <cell r="N12">
            <v>5075330.3664691653</v>
          </cell>
          <cell r="P12">
            <v>3529407.5559288999</v>
          </cell>
          <cell r="Q12">
            <v>5453125.0583244525</v>
          </cell>
          <cell r="S12">
            <v>3672992.6070051002</v>
          </cell>
          <cell r="T12">
            <v>4464526.705976286</v>
          </cell>
          <cell r="V12">
            <v>5221562.3913582601</v>
          </cell>
          <cell r="W12">
            <v>5562997.0901372069</v>
          </cell>
          <cell r="Y12">
            <v>3888009.2655873499</v>
          </cell>
          <cell r="Z12">
            <v>6108892.1136436313</v>
          </cell>
          <cell r="AB12">
            <v>4305798.7589503499</v>
          </cell>
          <cell r="AC12">
            <v>5277194.4622393539</v>
          </cell>
          <cell r="AE12">
            <v>3286104.62846873</v>
          </cell>
          <cell r="AF12">
            <v>4959111.3786401236</v>
          </cell>
          <cell r="AH12">
            <v>4035886.2628796501</v>
          </cell>
          <cell r="AI12">
            <v>5449777.2361494508</v>
          </cell>
          <cell r="AK12">
            <v>4274031.4286046801</v>
          </cell>
        </row>
        <row r="13">
          <cell r="B13">
            <v>27254330.938456725</v>
          </cell>
          <cell r="D13">
            <v>31566039.578349501</v>
          </cell>
          <cell r="E13">
            <v>32169848.786906283</v>
          </cell>
          <cell r="F13">
            <v>593087</v>
          </cell>
          <cell r="G13">
            <v>32076742.0219016</v>
          </cell>
          <cell r="H13">
            <v>27798336.186147097</v>
          </cell>
          <cell r="I13">
            <v>871731</v>
          </cell>
          <cell r="J13">
            <v>31449772.300391901</v>
          </cell>
          <cell r="K13">
            <v>29562131.476135865</v>
          </cell>
          <cell r="L13">
            <v>2804612.9675582852</v>
          </cell>
          <cell r="M13">
            <v>30410936.071565699</v>
          </cell>
          <cell r="N13">
            <v>30428127.489677701</v>
          </cell>
          <cell r="O13">
            <v>819576.51492288092</v>
          </cell>
          <cell r="P13">
            <v>30178947.757884201</v>
          </cell>
          <cell r="Q13">
            <v>37340726.441865601</v>
          </cell>
          <cell r="R13">
            <v>5000000</v>
          </cell>
          <cell r="S13">
            <v>30806043.3203311</v>
          </cell>
          <cell r="T13">
            <v>23805480.406905208</v>
          </cell>
          <cell r="U13">
            <v>4000000</v>
          </cell>
          <cell r="V13">
            <v>27771576.404142901</v>
          </cell>
          <cell r="W13">
            <v>28220898.123924881</v>
          </cell>
          <cell r="X13">
            <v>5330989.7780498872</v>
          </cell>
          <cell r="Y13">
            <v>27297724.455578499</v>
          </cell>
          <cell r="Z13">
            <v>26407465.881405342</v>
          </cell>
          <cell r="AA13">
            <v>2500000</v>
          </cell>
          <cell r="AB13">
            <v>28221792.326089401</v>
          </cell>
          <cell r="AC13">
            <v>27819160.607185774</v>
          </cell>
          <cell r="AD13">
            <v>1000000</v>
          </cell>
          <cell r="AE13">
            <v>29386373.015079599</v>
          </cell>
          <cell r="AF13">
            <v>24679112.350757208</v>
          </cell>
          <cell r="AG13">
            <v>1500000</v>
          </cell>
          <cell r="AH13">
            <v>28166181.8217487</v>
          </cell>
          <cell r="AI13">
            <v>30535419.279475477</v>
          </cell>
          <cell r="AJ13">
            <v>1080002.7394689471</v>
          </cell>
          <cell r="AK13">
            <v>28417006.9269371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24"/>
  <sheetViews>
    <sheetView workbookViewId="0">
      <selection activeCell="J7" sqref="J7"/>
    </sheetView>
  </sheetViews>
  <sheetFormatPr defaultRowHeight="15"/>
  <sheetData>
    <row r="1" spans="1:14" ht="5.25" customHeight="1"/>
    <row r="2" spans="1:14" ht="49.5" customHeight="1">
      <c r="A2" s="382" t="s">
        <v>2460</v>
      </c>
      <c r="B2" s="382"/>
      <c r="C2" s="382"/>
      <c r="D2" s="382"/>
      <c r="E2" s="382"/>
      <c r="F2" s="382"/>
      <c r="G2" s="382"/>
      <c r="H2" s="382"/>
      <c r="I2" s="382"/>
      <c r="J2" s="382"/>
      <c r="K2" s="382"/>
      <c r="L2" s="382"/>
      <c r="M2" s="382"/>
      <c r="N2" s="382"/>
    </row>
    <row r="4" spans="1:14" ht="3.75" customHeight="1"/>
    <row r="5" spans="1:14" ht="35.25" customHeight="1">
      <c r="A5" s="383" t="s">
        <v>0</v>
      </c>
      <c r="B5" s="383"/>
      <c r="C5" s="383"/>
      <c r="D5" s="383"/>
      <c r="E5" s="383"/>
      <c r="F5" s="383"/>
      <c r="G5" s="383"/>
      <c r="H5" s="383"/>
      <c r="I5" s="383"/>
      <c r="J5" s="383"/>
      <c r="K5" s="383"/>
      <c r="L5" s="383"/>
      <c r="M5" s="383"/>
      <c r="N5" s="383"/>
    </row>
    <row r="6" spans="1:14" ht="49.5" customHeight="1">
      <c r="A6" s="384" t="s">
        <v>77</v>
      </c>
      <c r="B6" s="384"/>
      <c r="C6" s="384"/>
      <c r="D6" s="384"/>
      <c r="E6" s="384"/>
      <c r="F6" s="384"/>
      <c r="G6" s="384"/>
      <c r="H6" s="384"/>
      <c r="I6" s="384"/>
      <c r="J6" s="384"/>
      <c r="K6" s="384"/>
      <c r="L6" s="384"/>
      <c r="M6" s="384"/>
      <c r="N6" s="384"/>
    </row>
    <row r="7" spans="1:14" ht="20.25">
      <c r="C7" s="1"/>
    </row>
    <row r="8" spans="1:14" ht="20.25">
      <c r="C8" s="2"/>
    </row>
    <row r="9" spans="1:14" ht="20.25">
      <c r="C9" s="2"/>
    </row>
    <row r="10" spans="1:14" ht="20.25">
      <c r="C10" s="2"/>
    </row>
    <row r="11" spans="1:14" ht="20.25">
      <c r="C11" s="2"/>
    </row>
    <row r="12" spans="1:14" ht="20.25">
      <c r="C12" s="2"/>
    </row>
    <row r="13" spans="1:14" ht="20.25">
      <c r="C13" s="2"/>
    </row>
    <row r="15" spans="1:14" ht="20.25">
      <c r="C15" s="1"/>
    </row>
    <row r="21" spans="1:14" ht="20.25" customHeight="1">
      <c r="A21" s="385" t="s">
        <v>1</v>
      </c>
      <c r="B21" s="385"/>
      <c r="C21" s="385"/>
      <c r="D21" s="385"/>
      <c r="E21" s="385"/>
      <c r="F21" s="385"/>
      <c r="G21" s="385"/>
      <c r="H21" s="385"/>
      <c r="I21" s="385"/>
      <c r="J21" s="385"/>
      <c r="K21" s="385"/>
      <c r="L21" s="385"/>
      <c r="M21" s="385"/>
      <c r="N21" s="385"/>
    </row>
    <row r="22" spans="1:14" ht="20.25">
      <c r="A22" s="385" t="s">
        <v>1769</v>
      </c>
      <c r="B22" s="385"/>
      <c r="C22" s="385"/>
      <c r="D22" s="385"/>
      <c r="E22" s="385"/>
      <c r="F22" s="385"/>
      <c r="G22" s="385"/>
      <c r="H22" s="385"/>
      <c r="I22" s="385"/>
      <c r="J22" s="385"/>
      <c r="K22" s="385"/>
      <c r="L22" s="385"/>
      <c r="M22" s="385"/>
      <c r="N22" s="385"/>
    </row>
    <row r="24" spans="1:14" ht="32.25" customHeight="1"/>
  </sheetData>
  <mergeCells count="5">
    <mergeCell ref="A2:N2"/>
    <mergeCell ref="A5:N5"/>
    <mergeCell ref="A6:N6"/>
    <mergeCell ref="A21:N21"/>
    <mergeCell ref="A22:N22"/>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dimension ref="A1:O30"/>
  <sheetViews>
    <sheetView view="pageBreakPreview" topLeftCell="D8" zoomScaleSheetLayoutView="100" workbookViewId="0">
      <selection activeCell="J9" sqref="J9"/>
    </sheetView>
  </sheetViews>
  <sheetFormatPr defaultRowHeight="15"/>
  <cols>
    <col min="2" max="2" width="11" customWidth="1"/>
    <col min="3" max="3" width="11.5703125" customWidth="1"/>
    <col min="4" max="4" width="11.85546875" customWidth="1"/>
    <col min="5" max="5" width="10" customWidth="1"/>
    <col min="6" max="7" width="9.5703125" bestFit="1" customWidth="1"/>
    <col min="8" max="8" width="17.5703125" customWidth="1"/>
    <col min="9" max="9" width="15" customWidth="1"/>
    <col min="10" max="13" width="17.5703125" customWidth="1"/>
    <col min="14" max="14" width="13" customWidth="1"/>
    <col min="15" max="15" width="12.5703125" customWidth="1"/>
  </cols>
  <sheetData>
    <row r="1" spans="1:15" ht="18">
      <c r="A1" s="405" t="s">
        <v>68</v>
      </c>
      <c r="B1" s="405"/>
      <c r="C1" s="405"/>
      <c r="D1" s="405"/>
      <c r="E1" s="405"/>
      <c r="F1" s="405"/>
      <c r="G1" s="405"/>
      <c r="H1" s="405"/>
      <c r="I1" s="405"/>
      <c r="J1" s="405"/>
      <c r="K1" s="405"/>
      <c r="L1" s="405"/>
      <c r="M1" s="405"/>
      <c r="N1" s="405"/>
      <c r="O1" s="405"/>
    </row>
    <row r="2" spans="1:15" ht="25.5">
      <c r="A2" s="75" t="s">
        <v>315</v>
      </c>
      <c r="B2" s="75" t="s">
        <v>62</v>
      </c>
      <c r="C2" s="75" t="s">
        <v>63</v>
      </c>
      <c r="D2" s="75" t="s">
        <v>67</v>
      </c>
      <c r="E2" s="75" t="s">
        <v>446</v>
      </c>
      <c r="F2" s="75" t="s">
        <v>100</v>
      </c>
      <c r="G2" s="75" t="s">
        <v>101</v>
      </c>
      <c r="H2" s="75" t="s">
        <v>102</v>
      </c>
      <c r="I2" s="75" t="s">
        <v>1773</v>
      </c>
      <c r="J2" s="75" t="s">
        <v>103</v>
      </c>
      <c r="K2" s="75" t="s">
        <v>2033</v>
      </c>
      <c r="L2" s="75" t="s">
        <v>104</v>
      </c>
      <c r="M2" s="75" t="s">
        <v>105</v>
      </c>
      <c r="N2" s="75" t="s">
        <v>1772</v>
      </c>
      <c r="O2" s="75" t="s">
        <v>98</v>
      </c>
    </row>
    <row r="3" spans="1:15" ht="85.5" customHeight="1">
      <c r="A3" s="114" t="s">
        <v>116</v>
      </c>
      <c r="B3" s="114" t="s">
        <v>139</v>
      </c>
      <c r="C3" s="114" t="s">
        <v>316</v>
      </c>
      <c r="D3" s="115" t="s">
        <v>317</v>
      </c>
      <c r="E3" s="116" t="s">
        <v>318</v>
      </c>
      <c r="F3" s="117"/>
      <c r="G3" s="117"/>
      <c r="H3" s="114" t="s">
        <v>319</v>
      </c>
      <c r="I3" s="241" t="s">
        <v>1985</v>
      </c>
      <c r="J3" s="114" t="s">
        <v>319</v>
      </c>
      <c r="K3" s="241" t="s">
        <v>2080</v>
      </c>
      <c r="L3" s="114" t="s">
        <v>319</v>
      </c>
      <c r="M3" s="114" t="s">
        <v>319</v>
      </c>
      <c r="N3" s="114" t="s">
        <v>2079</v>
      </c>
      <c r="O3" s="114" t="s">
        <v>320</v>
      </c>
    </row>
    <row r="4" spans="1:15" ht="51">
      <c r="A4" s="108" t="s">
        <v>116</v>
      </c>
      <c r="B4" s="118" t="s">
        <v>139</v>
      </c>
      <c r="C4" s="118" t="s">
        <v>321</v>
      </c>
      <c r="D4" s="119" t="s">
        <v>322</v>
      </c>
      <c r="E4" s="116" t="s">
        <v>318</v>
      </c>
      <c r="F4" s="117"/>
      <c r="G4" s="117">
        <v>500000</v>
      </c>
      <c r="H4" s="108" t="s">
        <v>323</v>
      </c>
      <c r="I4" s="260" t="s">
        <v>1986</v>
      </c>
      <c r="J4" s="108" t="s">
        <v>125</v>
      </c>
      <c r="K4" s="317" t="s">
        <v>2071</v>
      </c>
      <c r="L4" s="108" t="s">
        <v>125</v>
      </c>
      <c r="M4" s="108" t="s">
        <v>125</v>
      </c>
      <c r="N4" s="227" t="s">
        <v>2457</v>
      </c>
      <c r="O4" s="108" t="s">
        <v>324</v>
      </c>
    </row>
    <row r="5" spans="1:15" ht="76.5">
      <c r="A5" s="114" t="s">
        <v>116</v>
      </c>
      <c r="B5" s="114" t="s">
        <v>139</v>
      </c>
      <c r="C5" s="98" t="s">
        <v>325</v>
      </c>
      <c r="D5" s="115" t="s">
        <v>326</v>
      </c>
      <c r="E5" s="116" t="s">
        <v>318</v>
      </c>
      <c r="F5" s="117"/>
      <c r="G5" s="117"/>
      <c r="H5" s="114" t="s">
        <v>1748</v>
      </c>
      <c r="I5" s="241" t="s">
        <v>2016</v>
      </c>
      <c r="J5" s="114" t="s">
        <v>1748</v>
      </c>
      <c r="K5" s="265" t="s">
        <v>2072</v>
      </c>
      <c r="L5" s="114" t="s">
        <v>1748</v>
      </c>
      <c r="M5" s="114" t="s">
        <v>1748</v>
      </c>
      <c r="N5" s="236"/>
      <c r="O5" s="114" t="s">
        <v>327</v>
      </c>
    </row>
    <row r="6" spans="1:15" ht="76.5">
      <c r="A6" s="120" t="s">
        <v>116</v>
      </c>
      <c r="B6" s="100" t="s">
        <v>144</v>
      </c>
      <c r="C6" s="120" t="s">
        <v>145</v>
      </c>
      <c r="D6" s="123" t="s">
        <v>328</v>
      </c>
      <c r="E6" s="116" t="s">
        <v>318</v>
      </c>
      <c r="F6" s="122"/>
      <c r="G6" s="122"/>
      <c r="H6" s="121" t="s">
        <v>329</v>
      </c>
      <c r="I6" s="263" t="s">
        <v>2001</v>
      </c>
      <c r="J6" s="121" t="s">
        <v>330</v>
      </c>
      <c r="K6" s="321" t="s">
        <v>2073</v>
      </c>
      <c r="L6" s="121" t="s">
        <v>331</v>
      </c>
      <c r="M6" s="121" t="s">
        <v>331</v>
      </c>
      <c r="N6" s="235"/>
      <c r="O6" s="121" t="s">
        <v>332</v>
      </c>
    </row>
    <row r="7" spans="1:15" ht="99" customHeight="1">
      <c r="A7" s="123" t="s">
        <v>116</v>
      </c>
      <c r="B7" s="100" t="s">
        <v>144</v>
      </c>
      <c r="C7" s="120" t="s">
        <v>145</v>
      </c>
      <c r="D7" s="123" t="s">
        <v>333</v>
      </c>
      <c r="E7" s="116" t="s">
        <v>318</v>
      </c>
      <c r="F7" s="122"/>
      <c r="G7" s="122"/>
      <c r="H7" s="121" t="s">
        <v>334</v>
      </c>
      <c r="I7" s="263" t="s">
        <v>1987</v>
      </c>
      <c r="J7" s="121" t="s">
        <v>335</v>
      </c>
      <c r="K7" s="321" t="s">
        <v>2081</v>
      </c>
      <c r="L7" s="121" t="s">
        <v>336</v>
      </c>
      <c r="M7" s="121" t="s">
        <v>335</v>
      </c>
      <c r="N7" s="235"/>
      <c r="O7" s="121" t="s">
        <v>337</v>
      </c>
    </row>
    <row r="8" spans="1:15" ht="81.75" customHeight="1">
      <c r="A8" s="123" t="s">
        <v>116</v>
      </c>
      <c r="B8" s="100" t="s">
        <v>144</v>
      </c>
      <c r="C8" s="120" t="s">
        <v>145</v>
      </c>
      <c r="D8" s="114" t="s">
        <v>338</v>
      </c>
      <c r="E8" s="116" t="s">
        <v>318</v>
      </c>
      <c r="F8" s="117"/>
      <c r="G8" s="117"/>
      <c r="H8" s="124" t="s">
        <v>339</v>
      </c>
      <c r="I8" s="283" t="s">
        <v>2017</v>
      </c>
      <c r="J8" s="124" t="s">
        <v>339</v>
      </c>
      <c r="K8" s="322" t="s">
        <v>2017</v>
      </c>
      <c r="L8" s="124" t="s">
        <v>339</v>
      </c>
      <c r="M8" s="124" t="s">
        <v>339</v>
      </c>
      <c r="N8" s="286"/>
      <c r="O8" s="114" t="s">
        <v>340</v>
      </c>
    </row>
    <row r="9" spans="1:15" ht="83.25" customHeight="1">
      <c r="A9" s="108" t="s">
        <v>157</v>
      </c>
      <c r="B9" s="125" t="s">
        <v>175</v>
      </c>
      <c r="C9" s="125" t="s">
        <v>341</v>
      </c>
      <c r="D9" s="108" t="s">
        <v>342</v>
      </c>
      <c r="E9" s="116" t="s">
        <v>318</v>
      </c>
      <c r="F9" s="122"/>
      <c r="G9" s="122"/>
      <c r="H9" s="125" t="s">
        <v>125</v>
      </c>
      <c r="I9" s="226" t="s">
        <v>125</v>
      </c>
      <c r="J9" s="125" t="s">
        <v>343</v>
      </c>
      <c r="K9" s="317" t="s">
        <v>2074</v>
      </c>
      <c r="L9" s="125" t="s">
        <v>344</v>
      </c>
      <c r="M9" s="125" t="s">
        <v>345</v>
      </c>
      <c r="N9" s="227" t="s">
        <v>2458</v>
      </c>
      <c r="O9" s="125" t="s">
        <v>346</v>
      </c>
    </row>
    <row r="10" spans="1:15" ht="82.5" customHeight="1">
      <c r="A10" s="108" t="s">
        <v>157</v>
      </c>
      <c r="B10" s="108" t="s">
        <v>175</v>
      </c>
      <c r="C10" s="125" t="s">
        <v>341</v>
      </c>
      <c r="D10" s="108" t="s">
        <v>347</v>
      </c>
      <c r="E10" s="116" t="s">
        <v>318</v>
      </c>
      <c r="F10" s="117"/>
      <c r="G10" s="117"/>
      <c r="H10" s="108" t="s">
        <v>348</v>
      </c>
      <c r="I10" s="260" t="s">
        <v>2018</v>
      </c>
      <c r="J10" s="108" t="s">
        <v>349</v>
      </c>
      <c r="K10" s="317" t="s">
        <v>2018</v>
      </c>
      <c r="L10" s="108" t="s">
        <v>349</v>
      </c>
      <c r="M10" s="108" t="s">
        <v>349</v>
      </c>
      <c r="N10" s="227" t="s">
        <v>2459</v>
      </c>
      <c r="O10" s="108" t="s">
        <v>350</v>
      </c>
    </row>
    <row r="11" spans="1:15" ht="81.75" customHeight="1">
      <c r="A11" s="108" t="s">
        <v>157</v>
      </c>
      <c r="B11" s="118" t="s">
        <v>175</v>
      </c>
      <c r="C11" s="108" t="s">
        <v>351</v>
      </c>
      <c r="D11" s="119" t="s">
        <v>352</v>
      </c>
      <c r="E11" s="116" t="s">
        <v>318</v>
      </c>
      <c r="F11" s="117"/>
      <c r="G11" s="117"/>
      <c r="H11" s="108" t="s">
        <v>353</v>
      </c>
      <c r="I11" s="260" t="s">
        <v>1988</v>
      </c>
      <c r="J11" s="108" t="s">
        <v>354</v>
      </c>
      <c r="K11" s="317" t="s">
        <v>1988</v>
      </c>
      <c r="L11" s="108" t="s">
        <v>355</v>
      </c>
      <c r="M11" s="108" t="s">
        <v>356</v>
      </c>
      <c r="N11" s="227"/>
      <c r="O11" s="108" t="s">
        <v>357</v>
      </c>
    </row>
    <row r="12" spans="1:15" ht="102">
      <c r="A12" s="108" t="s">
        <v>358</v>
      </c>
      <c r="B12" s="118" t="s">
        <v>175</v>
      </c>
      <c r="C12" s="118" t="s">
        <v>359</v>
      </c>
      <c r="D12" s="108" t="s">
        <v>360</v>
      </c>
      <c r="E12" s="116" t="s">
        <v>318</v>
      </c>
      <c r="F12" s="117"/>
      <c r="G12" s="117"/>
      <c r="H12" s="108" t="s">
        <v>1756</v>
      </c>
      <c r="I12" s="260" t="s">
        <v>1989</v>
      </c>
      <c r="J12" s="108" t="s">
        <v>361</v>
      </c>
      <c r="K12" s="317" t="s">
        <v>2082</v>
      </c>
      <c r="L12" s="108" t="s">
        <v>362</v>
      </c>
      <c r="M12" s="108" t="s">
        <v>363</v>
      </c>
      <c r="N12" s="227" t="s">
        <v>2083</v>
      </c>
      <c r="O12" s="108" t="s">
        <v>364</v>
      </c>
    </row>
    <row r="13" spans="1:15" ht="72" customHeight="1">
      <c r="A13" s="108" t="s">
        <v>358</v>
      </c>
      <c r="B13" s="118" t="s">
        <v>175</v>
      </c>
      <c r="C13" s="118" t="s">
        <v>359</v>
      </c>
      <c r="D13" s="118" t="s">
        <v>365</v>
      </c>
      <c r="E13" s="116" t="s">
        <v>318</v>
      </c>
      <c r="F13" s="126"/>
      <c r="G13" s="117"/>
      <c r="H13" s="118" t="s">
        <v>366</v>
      </c>
      <c r="I13" s="291" t="s">
        <v>2084</v>
      </c>
      <c r="J13" s="118" t="s">
        <v>367</v>
      </c>
      <c r="K13" s="316" t="s">
        <v>1782</v>
      </c>
      <c r="L13" s="118" t="s">
        <v>368</v>
      </c>
      <c r="M13" s="118" t="s">
        <v>368</v>
      </c>
      <c r="N13" s="251" t="s">
        <v>2084</v>
      </c>
      <c r="O13" s="108" t="s">
        <v>369</v>
      </c>
    </row>
    <row r="14" spans="1:15" ht="98.25" customHeight="1">
      <c r="A14" s="108" t="s">
        <v>358</v>
      </c>
      <c r="B14" s="118" t="s">
        <v>175</v>
      </c>
      <c r="C14" s="118" t="s">
        <v>359</v>
      </c>
      <c r="D14" s="108" t="s">
        <v>370</v>
      </c>
      <c r="E14" s="116" t="s">
        <v>318</v>
      </c>
      <c r="F14" s="117"/>
      <c r="G14" s="117"/>
      <c r="H14" s="108" t="s">
        <v>371</v>
      </c>
      <c r="I14" s="260" t="s">
        <v>1990</v>
      </c>
      <c r="J14" s="108" t="s">
        <v>372</v>
      </c>
      <c r="K14" s="317" t="s">
        <v>2085</v>
      </c>
      <c r="L14" s="108" t="s">
        <v>373</v>
      </c>
      <c r="M14" s="108" t="s">
        <v>374</v>
      </c>
      <c r="N14" s="227"/>
      <c r="O14" s="108" t="s">
        <v>375</v>
      </c>
    </row>
    <row r="15" spans="1:15" ht="153">
      <c r="A15" s="108" t="s">
        <v>157</v>
      </c>
      <c r="B15" s="118" t="s">
        <v>175</v>
      </c>
      <c r="C15" s="118" t="s">
        <v>198</v>
      </c>
      <c r="D15" s="119" t="s">
        <v>376</v>
      </c>
      <c r="E15" s="116" t="s">
        <v>318</v>
      </c>
      <c r="F15" s="117"/>
      <c r="G15" s="117"/>
      <c r="H15" s="108" t="s">
        <v>377</v>
      </c>
      <c r="I15" s="260" t="s">
        <v>1991</v>
      </c>
      <c r="J15" s="108" t="s">
        <v>377</v>
      </c>
      <c r="K15" s="317" t="s">
        <v>1782</v>
      </c>
      <c r="L15" s="108" t="s">
        <v>377</v>
      </c>
      <c r="M15" s="108" t="s">
        <v>378</v>
      </c>
      <c r="N15" s="108" t="s">
        <v>2057</v>
      </c>
      <c r="O15" s="108" t="s">
        <v>379</v>
      </c>
    </row>
    <row r="16" spans="1:15" ht="76.5">
      <c r="A16" s="108" t="s">
        <v>157</v>
      </c>
      <c r="B16" s="118" t="s">
        <v>175</v>
      </c>
      <c r="C16" s="118" t="s">
        <v>198</v>
      </c>
      <c r="D16" s="119" t="s">
        <v>380</v>
      </c>
      <c r="E16" s="116" t="s">
        <v>318</v>
      </c>
      <c r="F16" s="117"/>
      <c r="G16" s="117"/>
      <c r="H16" s="108" t="s">
        <v>381</v>
      </c>
      <c r="I16" s="260" t="s">
        <v>1991</v>
      </c>
      <c r="J16" s="108" t="s">
        <v>382</v>
      </c>
      <c r="K16" s="317" t="s">
        <v>1782</v>
      </c>
      <c r="L16" s="114" t="s">
        <v>382</v>
      </c>
      <c r="M16" s="114" t="s">
        <v>382</v>
      </c>
      <c r="N16" s="108" t="s">
        <v>2057</v>
      </c>
      <c r="O16" s="108" t="s">
        <v>1740</v>
      </c>
    </row>
    <row r="17" spans="1:15" ht="89.25">
      <c r="A17" s="108" t="s">
        <v>157</v>
      </c>
      <c r="B17" s="118" t="s">
        <v>175</v>
      </c>
      <c r="C17" s="118" t="s">
        <v>198</v>
      </c>
      <c r="D17" s="119" t="s">
        <v>383</v>
      </c>
      <c r="E17" s="116" t="s">
        <v>318</v>
      </c>
      <c r="F17" s="117"/>
      <c r="G17" s="117"/>
      <c r="H17" s="108" t="s">
        <v>384</v>
      </c>
      <c r="I17" s="260" t="s">
        <v>1991</v>
      </c>
      <c r="J17" s="108" t="s">
        <v>385</v>
      </c>
      <c r="K17" s="317" t="s">
        <v>1782</v>
      </c>
      <c r="L17" s="114" t="s">
        <v>386</v>
      </c>
      <c r="M17" s="114" t="s">
        <v>1741</v>
      </c>
      <c r="N17" s="108" t="s">
        <v>2057</v>
      </c>
      <c r="O17" s="108" t="s">
        <v>1742</v>
      </c>
    </row>
    <row r="18" spans="1:15" ht="70.5" customHeight="1">
      <c r="A18" s="108" t="s">
        <v>157</v>
      </c>
      <c r="B18" s="118" t="s">
        <v>175</v>
      </c>
      <c r="C18" s="118" t="s">
        <v>198</v>
      </c>
      <c r="D18" s="119" t="s">
        <v>387</v>
      </c>
      <c r="E18" s="116" t="s">
        <v>318</v>
      </c>
      <c r="F18" s="117"/>
      <c r="G18" s="117"/>
      <c r="H18" s="108" t="s">
        <v>1743</v>
      </c>
      <c r="I18" s="260" t="s">
        <v>1991</v>
      </c>
      <c r="J18" s="108" t="s">
        <v>1743</v>
      </c>
      <c r="K18" s="317" t="s">
        <v>1782</v>
      </c>
      <c r="L18" s="114" t="s">
        <v>388</v>
      </c>
      <c r="M18" s="114" t="s">
        <v>389</v>
      </c>
      <c r="N18" s="108" t="s">
        <v>2057</v>
      </c>
      <c r="O18" s="108" t="s">
        <v>390</v>
      </c>
    </row>
    <row r="19" spans="1:15" ht="130.5" customHeight="1">
      <c r="A19" s="108" t="s">
        <v>391</v>
      </c>
      <c r="B19" s="125" t="s">
        <v>175</v>
      </c>
      <c r="C19" s="125" t="s">
        <v>202</v>
      </c>
      <c r="D19" s="123" t="s">
        <v>392</v>
      </c>
      <c r="E19" s="116" t="s">
        <v>318</v>
      </c>
      <c r="F19" s="122"/>
      <c r="G19" s="122"/>
      <c r="H19" s="121" t="s">
        <v>393</v>
      </c>
      <c r="I19" s="263" t="s">
        <v>1992</v>
      </c>
      <c r="J19" s="121" t="s">
        <v>393</v>
      </c>
      <c r="K19" s="321" t="s">
        <v>2086</v>
      </c>
      <c r="L19" s="121" t="s">
        <v>393</v>
      </c>
      <c r="M19" s="121" t="s">
        <v>393</v>
      </c>
      <c r="N19" s="235"/>
      <c r="O19" s="121" t="s">
        <v>394</v>
      </c>
    </row>
    <row r="20" spans="1:15" ht="100.5" customHeight="1">
      <c r="A20" s="108" t="s">
        <v>157</v>
      </c>
      <c r="B20" s="108" t="s">
        <v>175</v>
      </c>
      <c r="C20" s="108" t="s">
        <v>202</v>
      </c>
      <c r="D20" s="108" t="s">
        <v>395</v>
      </c>
      <c r="E20" s="116" t="s">
        <v>318</v>
      </c>
      <c r="F20" s="117"/>
      <c r="G20" s="117"/>
      <c r="H20" s="108" t="s">
        <v>396</v>
      </c>
      <c r="I20" s="260" t="s">
        <v>1993</v>
      </c>
      <c r="J20" s="108" t="s">
        <v>396</v>
      </c>
      <c r="K20" s="317" t="s">
        <v>2075</v>
      </c>
      <c r="L20" s="108" t="s">
        <v>396</v>
      </c>
      <c r="M20" s="108" t="s">
        <v>396</v>
      </c>
      <c r="N20" s="227"/>
      <c r="O20" s="108" t="s">
        <v>397</v>
      </c>
    </row>
    <row r="21" spans="1:15" ht="84.75" customHeight="1">
      <c r="A21" s="108" t="s">
        <v>263</v>
      </c>
      <c r="B21" s="118" t="s">
        <v>398</v>
      </c>
      <c r="C21" s="118" t="s">
        <v>283</v>
      </c>
      <c r="D21" s="108" t="s">
        <v>399</v>
      </c>
      <c r="E21" s="116" t="s">
        <v>318</v>
      </c>
      <c r="F21" s="117"/>
      <c r="G21" s="117"/>
      <c r="H21" s="108" t="s">
        <v>400</v>
      </c>
      <c r="I21" s="260" t="s">
        <v>1994</v>
      </c>
      <c r="J21" s="108" t="s">
        <v>401</v>
      </c>
      <c r="K21" s="317" t="s">
        <v>2076</v>
      </c>
      <c r="L21" s="108" t="s">
        <v>402</v>
      </c>
      <c r="M21" s="108" t="s">
        <v>402</v>
      </c>
      <c r="N21" s="227"/>
      <c r="O21" s="108" t="s">
        <v>403</v>
      </c>
    </row>
    <row r="22" spans="1:15" ht="140.25">
      <c r="A22" s="108" t="s">
        <v>304</v>
      </c>
      <c r="B22" s="118" t="s">
        <v>404</v>
      </c>
      <c r="C22" s="118" t="s">
        <v>306</v>
      </c>
      <c r="D22" s="119" t="s">
        <v>405</v>
      </c>
      <c r="E22" s="116" t="s">
        <v>318</v>
      </c>
      <c r="F22" s="117"/>
      <c r="G22" s="117"/>
      <c r="H22" s="118" t="s">
        <v>1744</v>
      </c>
      <c r="I22" s="226" t="s">
        <v>2002</v>
      </c>
      <c r="J22" s="118" t="s">
        <v>406</v>
      </c>
      <c r="K22" s="316" t="s">
        <v>1782</v>
      </c>
      <c r="L22" s="118" t="s">
        <v>406</v>
      </c>
      <c r="M22" s="118" t="s">
        <v>407</v>
      </c>
      <c r="N22" s="251" t="s">
        <v>2087</v>
      </c>
      <c r="O22" s="127" t="s">
        <v>408</v>
      </c>
    </row>
    <row r="23" spans="1:15" ht="114.75">
      <c r="A23" s="108" t="s">
        <v>304</v>
      </c>
      <c r="B23" s="118" t="s">
        <v>404</v>
      </c>
      <c r="C23" s="118" t="s">
        <v>306</v>
      </c>
      <c r="D23" s="108" t="s">
        <v>409</v>
      </c>
      <c r="E23" s="116" t="s">
        <v>318</v>
      </c>
      <c r="F23" s="117"/>
      <c r="G23" s="117"/>
      <c r="H23" s="118" t="s">
        <v>410</v>
      </c>
      <c r="I23" s="316" t="s">
        <v>1931</v>
      </c>
      <c r="J23" s="118" t="s">
        <v>125</v>
      </c>
      <c r="K23" s="316" t="s">
        <v>1931</v>
      </c>
      <c r="L23" s="118" t="s">
        <v>411</v>
      </c>
      <c r="M23" s="118" t="s">
        <v>125</v>
      </c>
      <c r="N23" s="251" t="s">
        <v>2088</v>
      </c>
      <c r="O23" s="108" t="s">
        <v>412</v>
      </c>
    </row>
    <row r="24" spans="1:15" ht="102">
      <c r="A24" s="108" t="s">
        <v>304</v>
      </c>
      <c r="B24" s="118" t="s">
        <v>404</v>
      </c>
      <c r="C24" s="118" t="s">
        <v>306</v>
      </c>
      <c r="D24" s="119" t="s">
        <v>413</v>
      </c>
      <c r="E24" s="116" t="s">
        <v>318</v>
      </c>
      <c r="F24" s="117"/>
      <c r="G24" s="117"/>
      <c r="H24" s="118" t="s">
        <v>414</v>
      </c>
      <c r="I24" s="291" t="s">
        <v>1995</v>
      </c>
      <c r="J24" s="118" t="s">
        <v>414</v>
      </c>
      <c r="K24" s="316" t="s">
        <v>1995</v>
      </c>
      <c r="L24" s="118" t="s">
        <v>414</v>
      </c>
      <c r="M24" s="118" t="s">
        <v>414</v>
      </c>
      <c r="N24" s="251"/>
      <c r="O24" s="108" t="s">
        <v>415</v>
      </c>
    </row>
    <row r="25" spans="1:15" ht="102">
      <c r="A25" s="108" t="s">
        <v>304</v>
      </c>
      <c r="B25" s="118" t="s">
        <v>404</v>
      </c>
      <c r="C25" s="118" t="s">
        <v>306</v>
      </c>
      <c r="D25" s="108" t="s">
        <v>416</v>
      </c>
      <c r="E25" s="128" t="s">
        <v>318</v>
      </c>
      <c r="F25" s="117"/>
      <c r="G25" s="117"/>
      <c r="H25" s="118" t="s">
        <v>417</v>
      </c>
      <c r="I25" s="291" t="s">
        <v>1996</v>
      </c>
      <c r="J25" s="118" t="s">
        <v>418</v>
      </c>
      <c r="K25" s="291" t="s">
        <v>1996</v>
      </c>
      <c r="L25" s="118" t="s">
        <v>419</v>
      </c>
      <c r="M25" s="118" t="s">
        <v>420</v>
      </c>
      <c r="N25" s="251" t="s">
        <v>2089</v>
      </c>
      <c r="O25" s="108" t="s">
        <v>421</v>
      </c>
    </row>
    <row r="26" spans="1:15" ht="178.5">
      <c r="A26" s="108" t="s">
        <v>304</v>
      </c>
      <c r="B26" s="125" t="s">
        <v>404</v>
      </c>
      <c r="C26" s="125" t="s">
        <v>422</v>
      </c>
      <c r="D26" s="108" t="s">
        <v>423</v>
      </c>
      <c r="E26" s="116" t="s">
        <v>318</v>
      </c>
      <c r="F26" s="122"/>
      <c r="G26" s="122"/>
      <c r="H26" s="125" t="s">
        <v>424</v>
      </c>
      <c r="I26" s="260" t="s">
        <v>1997</v>
      </c>
      <c r="J26" s="125" t="s">
        <v>425</v>
      </c>
      <c r="K26" s="317" t="s">
        <v>1931</v>
      </c>
      <c r="L26" s="125" t="s">
        <v>426</v>
      </c>
      <c r="M26" s="125" t="s">
        <v>427</v>
      </c>
      <c r="N26" s="227" t="s">
        <v>2090</v>
      </c>
      <c r="O26" s="125" t="s">
        <v>428</v>
      </c>
    </row>
    <row r="27" spans="1:15" ht="63.75">
      <c r="A27" s="129" t="s">
        <v>429</v>
      </c>
      <c r="B27" s="114" t="s">
        <v>398</v>
      </c>
      <c r="C27" s="129" t="s">
        <v>280</v>
      </c>
      <c r="D27" s="108" t="s">
        <v>430</v>
      </c>
      <c r="E27" s="116" t="s">
        <v>318</v>
      </c>
      <c r="F27" s="122">
        <v>500000</v>
      </c>
      <c r="G27" s="122"/>
      <c r="H27" s="108" t="s">
        <v>1745</v>
      </c>
      <c r="I27" s="260" t="s">
        <v>2003</v>
      </c>
      <c r="J27" s="108" t="s">
        <v>1746</v>
      </c>
      <c r="K27" s="317" t="s">
        <v>2077</v>
      </c>
      <c r="L27" s="108" t="s">
        <v>1747</v>
      </c>
      <c r="M27" s="108" t="s">
        <v>431</v>
      </c>
      <c r="N27" s="227"/>
      <c r="O27" s="108" t="s">
        <v>432</v>
      </c>
    </row>
    <row r="28" spans="1:15" ht="111" customHeight="1">
      <c r="A28" s="129" t="s">
        <v>429</v>
      </c>
      <c r="B28" s="114" t="s">
        <v>398</v>
      </c>
      <c r="C28" s="118" t="s">
        <v>433</v>
      </c>
      <c r="D28" s="108" t="s">
        <v>434</v>
      </c>
      <c r="E28" s="116" t="s">
        <v>318</v>
      </c>
      <c r="F28" s="117"/>
      <c r="G28" s="117"/>
      <c r="H28" s="108" t="s">
        <v>435</v>
      </c>
      <c r="I28" s="260" t="s">
        <v>1998</v>
      </c>
      <c r="J28" s="108" t="s">
        <v>435</v>
      </c>
      <c r="K28" s="317" t="s">
        <v>1998</v>
      </c>
      <c r="L28" s="108" t="s">
        <v>435</v>
      </c>
      <c r="M28" s="108" t="s">
        <v>435</v>
      </c>
      <c r="N28" s="227"/>
      <c r="O28" s="108" t="s">
        <v>436</v>
      </c>
    </row>
    <row r="29" spans="1:15" ht="111.75" customHeight="1">
      <c r="A29" s="129" t="s">
        <v>429</v>
      </c>
      <c r="B29" s="114" t="s">
        <v>398</v>
      </c>
      <c r="C29" s="118" t="s">
        <v>433</v>
      </c>
      <c r="D29" s="108" t="s">
        <v>437</v>
      </c>
      <c r="E29" s="116" t="s">
        <v>318</v>
      </c>
      <c r="F29" s="117"/>
      <c r="G29" s="117"/>
      <c r="H29" s="108" t="s">
        <v>438</v>
      </c>
      <c r="I29" s="260" t="s">
        <v>1999</v>
      </c>
      <c r="J29" s="108" t="s">
        <v>439</v>
      </c>
      <c r="K29" s="317" t="s">
        <v>2078</v>
      </c>
      <c r="L29" s="108" t="s">
        <v>440</v>
      </c>
      <c r="M29" s="108" t="s">
        <v>441</v>
      </c>
      <c r="N29" s="227"/>
      <c r="O29" s="108" t="s">
        <v>442</v>
      </c>
    </row>
    <row r="30" spans="1:15" ht="67.5" customHeight="1">
      <c r="A30" s="129" t="s">
        <v>429</v>
      </c>
      <c r="B30" s="114" t="s">
        <v>398</v>
      </c>
      <c r="C30" s="118" t="s">
        <v>433</v>
      </c>
      <c r="D30" s="119" t="s">
        <v>443</v>
      </c>
      <c r="E30" s="116" t="s">
        <v>318</v>
      </c>
      <c r="F30" s="117"/>
      <c r="G30" s="117"/>
      <c r="H30" s="108" t="s">
        <v>444</v>
      </c>
      <c r="I30" s="260" t="s">
        <v>2000</v>
      </c>
      <c r="J30" s="108" t="s">
        <v>444</v>
      </c>
      <c r="K30" s="260" t="s">
        <v>2000</v>
      </c>
      <c r="L30" s="108" t="s">
        <v>444</v>
      </c>
      <c r="M30" s="108" t="s">
        <v>444</v>
      </c>
      <c r="N30" s="227"/>
      <c r="O30" s="108" t="s">
        <v>445</v>
      </c>
    </row>
  </sheetData>
  <sheetProtection formatCells="0" formatColumns="0" formatRows="0"/>
  <mergeCells count="1">
    <mergeCell ref="A1:O1"/>
  </mergeCells>
  <pageMargins left="0.70866141732283472" right="0.70866141732283472" top="0.74803149606299213" bottom="0.74803149606299213" header="0.31496062992125984" footer="0.31496062992125984"/>
  <pageSetup paperSize="9" scale="65" orientation="landscape" horizontalDpi="300" verticalDpi="300" r:id="rId1"/>
  <headerFooter>
    <oddFooter>&amp;R&amp;P</oddFooter>
  </headerFooter>
</worksheet>
</file>

<file path=xl/worksheets/sheet11.xml><?xml version="1.0" encoding="utf-8"?>
<worksheet xmlns="http://schemas.openxmlformats.org/spreadsheetml/2006/main" xmlns:r="http://schemas.openxmlformats.org/officeDocument/2006/relationships">
  <dimension ref="A1:M53"/>
  <sheetViews>
    <sheetView view="pageBreakPreview" topLeftCell="C19" zoomScaleSheetLayoutView="100" workbookViewId="0">
      <selection activeCell="L23" sqref="L23"/>
    </sheetView>
  </sheetViews>
  <sheetFormatPr defaultRowHeight="15"/>
  <cols>
    <col min="2" max="2" width="15.140625" customWidth="1"/>
    <col min="3" max="3" width="13.28515625" customWidth="1"/>
    <col min="4" max="4" width="35.140625" customWidth="1"/>
    <col min="5" max="5" width="14.28515625" bestFit="1" customWidth="1"/>
    <col min="6" max="6" width="12.42578125" bestFit="1" customWidth="1"/>
    <col min="7" max="7" width="12.42578125" customWidth="1"/>
    <col min="8" max="8" width="12.42578125" bestFit="1" customWidth="1"/>
    <col min="9" max="9" width="14" customWidth="1"/>
    <col min="10" max="10" width="12.42578125" bestFit="1" customWidth="1"/>
    <col min="11" max="11" width="14.5703125" bestFit="1" customWidth="1"/>
    <col min="12" max="12" width="14.5703125" customWidth="1"/>
    <col min="13" max="13" width="14.7109375" customWidth="1"/>
  </cols>
  <sheetData>
    <row r="1" spans="1:13" ht="18">
      <c r="A1" s="404" t="s">
        <v>447</v>
      </c>
      <c r="B1" s="404"/>
      <c r="C1" s="404"/>
      <c r="D1" s="404"/>
      <c r="E1" s="404"/>
      <c r="F1" s="404"/>
      <c r="G1" s="404"/>
      <c r="H1" s="404"/>
      <c r="I1" s="404"/>
      <c r="J1" s="404"/>
      <c r="K1" s="404"/>
      <c r="L1" s="404"/>
      <c r="M1" s="404"/>
    </row>
    <row r="2" spans="1:13" ht="25.5">
      <c r="A2" s="75" t="s">
        <v>315</v>
      </c>
      <c r="B2" s="75" t="s">
        <v>62</v>
      </c>
      <c r="C2" s="75" t="s">
        <v>63</v>
      </c>
      <c r="D2" s="75" t="s">
        <v>65</v>
      </c>
      <c r="E2" s="75" t="s">
        <v>99</v>
      </c>
      <c r="F2" s="76" t="s">
        <v>94</v>
      </c>
      <c r="G2" s="76" t="s">
        <v>1774</v>
      </c>
      <c r="H2" s="76" t="s">
        <v>95</v>
      </c>
      <c r="I2" s="76" t="s">
        <v>2034</v>
      </c>
      <c r="J2" s="76" t="s">
        <v>96</v>
      </c>
      <c r="K2" s="76" t="s">
        <v>97</v>
      </c>
      <c r="L2" s="76" t="s">
        <v>1772</v>
      </c>
      <c r="M2" s="75" t="s">
        <v>98</v>
      </c>
    </row>
    <row r="3" spans="1:13" ht="51">
      <c r="A3" s="100" t="s">
        <v>116</v>
      </c>
      <c r="B3" s="100" t="s">
        <v>121</v>
      </c>
      <c r="C3" s="100" t="s">
        <v>122</v>
      </c>
      <c r="D3" s="103" t="s">
        <v>449</v>
      </c>
      <c r="E3" s="228">
        <v>33.396043682025137</v>
      </c>
      <c r="F3" s="100" t="s">
        <v>132</v>
      </c>
      <c r="G3" s="226" t="s">
        <v>1781</v>
      </c>
      <c r="H3" s="100" t="s">
        <v>132</v>
      </c>
      <c r="I3" s="226" t="s">
        <v>1781</v>
      </c>
      <c r="J3" s="100" t="s">
        <v>132</v>
      </c>
      <c r="K3" s="100" t="s">
        <v>132</v>
      </c>
      <c r="L3" s="207" t="s">
        <v>2091</v>
      </c>
      <c r="M3" s="100" t="s">
        <v>450</v>
      </c>
    </row>
    <row r="4" spans="1:13" ht="38.25">
      <c r="A4" s="100" t="s">
        <v>116</v>
      </c>
      <c r="B4" s="100" t="s">
        <v>121</v>
      </c>
      <c r="C4" s="100" t="s">
        <v>129</v>
      </c>
      <c r="D4" s="101" t="s">
        <v>451</v>
      </c>
      <c r="E4" s="228">
        <v>25.411049637652926</v>
      </c>
      <c r="F4" s="100" t="s">
        <v>132</v>
      </c>
      <c r="G4" s="226" t="s">
        <v>1781</v>
      </c>
      <c r="H4" s="100" t="s">
        <v>132</v>
      </c>
      <c r="I4" s="342">
        <v>0.66</v>
      </c>
      <c r="J4" s="100" t="s">
        <v>132</v>
      </c>
      <c r="K4" s="100" t="s">
        <v>132</v>
      </c>
      <c r="L4" s="207"/>
      <c r="M4" s="100" t="s">
        <v>452</v>
      </c>
    </row>
    <row r="5" spans="1:13" ht="38.25">
      <c r="A5" s="100" t="s">
        <v>116</v>
      </c>
      <c r="B5" s="100" t="s">
        <v>121</v>
      </c>
      <c r="C5" s="98" t="s">
        <v>129</v>
      </c>
      <c r="D5" s="100" t="s">
        <v>453</v>
      </c>
      <c r="E5" s="207">
        <v>6714</v>
      </c>
      <c r="F5" s="98" t="s">
        <v>454</v>
      </c>
      <c r="G5" s="226" t="s">
        <v>125</v>
      </c>
      <c r="H5" s="100">
        <v>10000</v>
      </c>
      <c r="I5" s="268">
        <v>7350</v>
      </c>
      <c r="J5" s="98" t="s">
        <v>454</v>
      </c>
      <c r="K5" s="100">
        <v>10000</v>
      </c>
      <c r="L5" s="207"/>
      <c r="M5" s="100" t="s">
        <v>131</v>
      </c>
    </row>
    <row r="6" spans="1:13" ht="38.25">
      <c r="A6" s="100" t="s">
        <v>116</v>
      </c>
      <c r="B6" s="100" t="s">
        <v>121</v>
      </c>
      <c r="C6" s="100" t="s">
        <v>136</v>
      </c>
      <c r="D6" s="103" t="s">
        <v>455</v>
      </c>
      <c r="E6" s="206">
        <v>0.11</v>
      </c>
      <c r="F6" s="100" t="s">
        <v>132</v>
      </c>
      <c r="G6" s="226" t="s">
        <v>1781</v>
      </c>
      <c r="H6" s="100" t="s">
        <v>132</v>
      </c>
      <c r="I6" s="267">
        <v>0.12</v>
      </c>
      <c r="J6" s="100" t="s">
        <v>132</v>
      </c>
      <c r="K6" s="100" t="s">
        <v>132</v>
      </c>
      <c r="L6" s="207"/>
      <c r="M6" s="100" t="s">
        <v>450</v>
      </c>
    </row>
    <row r="7" spans="1:13" ht="51">
      <c r="A7" s="100" t="s">
        <v>116</v>
      </c>
      <c r="B7" s="100" t="s">
        <v>144</v>
      </c>
      <c r="C7" s="100" t="s">
        <v>457</v>
      </c>
      <c r="D7" s="98" t="s">
        <v>458</v>
      </c>
      <c r="E7" s="213">
        <v>56456018</v>
      </c>
      <c r="F7" s="100" t="s">
        <v>132</v>
      </c>
      <c r="G7" s="245">
        <v>198000</v>
      </c>
      <c r="H7" s="100" t="s">
        <v>132</v>
      </c>
      <c r="I7" s="310">
        <v>95774089</v>
      </c>
      <c r="J7" s="100" t="s">
        <v>132</v>
      </c>
      <c r="K7" s="100" t="s">
        <v>132</v>
      </c>
      <c r="L7" s="207"/>
      <c r="M7" s="100" t="s">
        <v>459</v>
      </c>
    </row>
    <row r="8" spans="1:13" ht="25.5">
      <c r="A8" s="100" t="s">
        <v>157</v>
      </c>
      <c r="B8" s="100" t="s">
        <v>175</v>
      </c>
      <c r="C8" s="100" t="s">
        <v>176</v>
      </c>
      <c r="D8" s="98" t="s">
        <v>460</v>
      </c>
      <c r="E8" s="206">
        <v>1</v>
      </c>
      <c r="F8" s="105">
        <v>1</v>
      </c>
      <c r="G8" s="240">
        <v>1</v>
      </c>
      <c r="H8" s="105">
        <v>1</v>
      </c>
      <c r="I8" s="267">
        <v>1</v>
      </c>
      <c r="J8" s="105">
        <v>1</v>
      </c>
      <c r="K8" s="105">
        <v>1</v>
      </c>
      <c r="L8" s="206"/>
      <c r="M8" s="100" t="s">
        <v>461</v>
      </c>
    </row>
    <row r="9" spans="1:13" ht="51">
      <c r="A9" s="100" t="s">
        <v>157</v>
      </c>
      <c r="B9" s="100" t="s">
        <v>175</v>
      </c>
      <c r="C9" s="100" t="s">
        <v>183</v>
      </c>
      <c r="D9" s="98" t="s">
        <v>462</v>
      </c>
      <c r="E9" s="207">
        <v>4</v>
      </c>
      <c r="F9" s="100">
        <v>1</v>
      </c>
      <c r="G9" s="226">
        <v>4</v>
      </c>
      <c r="H9" s="100">
        <v>2</v>
      </c>
      <c r="I9" s="268">
        <v>2</v>
      </c>
      <c r="J9" s="100">
        <v>3</v>
      </c>
      <c r="K9" s="100">
        <v>4</v>
      </c>
      <c r="L9" s="207"/>
      <c r="M9" s="100" t="s">
        <v>463</v>
      </c>
    </row>
    <row r="10" spans="1:13" ht="38.25">
      <c r="A10" s="108" t="s">
        <v>157</v>
      </c>
      <c r="B10" s="100" t="s">
        <v>175</v>
      </c>
      <c r="C10" s="100" t="s">
        <v>186</v>
      </c>
      <c r="D10" s="98" t="s">
        <v>464</v>
      </c>
      <c r="E10" s="207">
        <v>12</v>
      </c>
      <c r="F10" s="100">
        <v>3</v>
      </c>
      <c r="G10" s="226">
        <v>3</v>
      </c>
      <c r="H10" s="100">
        <v>6</v>
      </c>
      <c r="I10" s="268">
        <v>6</v>
      </c>
      <c r="J10" s="100">
        <v>9</v>
      </c>
      <c r="K10" s="100">
        <v>12</v>
      </c>
      <c r="L10" s="207"/>
      <c r="M10" s="100" t="s">
        <v>190</v>
      </c>
    </row>
    <row r="11" spans="1:13" ht="51">
      <c r="A11" s="100" t="s">
        <v>157</v>
      </c>
      <c r="B11" s="100" t="s">
        <v>175</v>
      </c>
      <c r="C11" s="100" t="s">
        <v>202</v>
      </c>
      <c r="D11" s="98" t="s">
        <v>213</v>
      </c>
      <c r="E11" s="206">
        <v>1</v>
      </c>
      <c r="F11" s="105">
        <v>1</v>
      </c>
      <c r="G11" s="240">
        <v>1</v>
      </c>
      <c r="H11" s="105">
        <v>1</v>
      </c>
      <c r="I11" s="267">
        <v>1</v>
      </c>
      <c r="J11" s="105">
        <v>1</v>
      </c>
      <c r="K11" s="105">
        <v>1</v>
      </c>
      <c r="L11" s="206"/>
      <c r="M11" s="100" t="s">
        <v>214</v>
      </c>
    </row>
    <row r="12" spans="1:13" ht="51">
      <c r="A12" s="100" t="s">
        <v>220</v>
      </c>
      <c r="B12" s="100" t="s">
        <v>117</v>
      </c>
      <c r="C12" s="100" t="s">
        <v>118</v>
      </c>
      <c r="D12" s="98" t="s">
        <v>465</v>
      </c>
      <c r="E12" s="229">
        <v>1.3899999999999999E-2</v>
      </c>
      <c r="F12" s="100" t="s">
        <v>125</v>
      </c>
      <c r="G12" s="226" t="s">
        <v>125</v>
      </c>
      <c r="H12" s="100" t="s">
        <v>125</v>
      </c>
      <c r="I12" s="226" t="s">
        <v>125</v>
      </c>
      <c r="J12" s="100" t="s">
        <v>125</v>
      </c>
      <c r="K12" s="131">
        <v>1.32E-2</v>
      </c>
      <c r="L12" s="229"/>
      <c r="M12" s="100" t="s">
        <v>466</v>
      </c>
    </row>
    <row r="13" spans="1:13" ht="25.5">
      <c r="A13" s="100" t="s">
        <v>220</v>
      </c>
      <c r="B13" s="100" t="s">
        <v>221</v>
      </c>
      <c r="C13" s="100" t="s">
        <v>222</v>
      </c>
      <c r="D13" s="98" t="s">
        <v>467</v>
      </c>
      <c r="E13" s="232">
        <v>169188952</v>
      </c>
      <c r="F13" s="132">
        <v>45807063</v>
      </c>
      <c r="G13" s="245">
        <v>45124456</v>
      </c>
      <c r="H13" s="132">
        <v>93926481</v>
      </c>
      <c r="I13" s="311">
        <v>103855952</v>
      </c>
      <c r="J13" s="132">
        <v>143061682</v>
      </c>
      <c r="K13" s="132">
        <v>192938336</v>
      </c>
      <c r="L13" s="208"/>
      <c r="M13" s="100" t="s">
        <v>468</v>
      </c>
    </row>
    <row r="14" spans="1:13" ht="25.5">
      <c r="A14" s="100" t="s">
        <v>220</v>
      </c>
      <c r="B14" s="100" t="s">
        <v>221</v>
      </c>
      <c r="C14" s="100" t="s">
        <v>222</v>
      </c>
      <c r="D14" s="98" t="s">
        <v>469</v>
      </c>
      <c r="E14" s="232">
        <v>800620250</v>
      </c>
      <c r="F14" s="132">
        <v>183866879</v>
      </c>
      <c r="G14" s="245">
        <v>157087315.71000016</v>
      </c>
      <c r="H14" s="132">
        <v>385171865</v>
      </c>
      <c r="I14" s="311">
        <v>372326621</v>
      </c>
      <c r="J14" s="132">
        <v>572012855</v>
      </c>
      <c r="K14" s="132">
        <v>811700287</v>
      </c>
      <c r="L14" s="208"/>
      <c r="M14" s="100" t="s">
        <v>470</v>
      </c>
    </row>
    <row r="15" spans="1:13" ht="51">
      <c r="A15" s="100" t="s">
        <v>220</v>
      </c>
      <c r="B15" s="100" t="s">
        <v>221</v>
      </c>
      <c r="C15" s="100" t="s">
        <v>222</v>
      </c>
      <c r="D15" s="98" t="s">
        <v>471</v>
      </c>
      <c r="E15" s="205">
        <v>2.2499999999999999E-2</v>
      </c>
      <c r="F15" s="100" t="s">
        <v>132</v>
      </c>
      <c r="G15" s="246">
        <v>5.1700000000000001E-3</v>
      </c>
      <c r="H15" s="100" t="s">
        <v>132</v>
      </c>
      <c r="I15" s="312">
        <v>1.0800000000000001E-2</v>
      </c>
      <c r="J15" s="100" t="s">
        <v>132</v>
      </c>
      <c r="K15" s="130">
        <v>2.2499999999999999E-2</v>
      </c>
      <c r="L15" s="229"/>
      <c r="M15" s="100" t="s">
        <v>466</v>
      </c>
    </row>
    <row r="16" spans="1:13" ht="25.5">
      <c r="A16" s="100" t="s">
        <v>220</v>
      </c>
      <c r="B16" s="100" t="s">
        <v>221</v>
      </c>
      <c r="C16" s="100" t="s">
        <v>222</v>
      </c>
      <c r="D16" s="98" t="s">
        <v>472</v>
      </c>
      <c r="E16" s="206">
        <v>0.1</v>
      </c>
      <c r="F16" s="98" t="s">
        <v>132</v>
      </c>
      <c r="G16" s="246">
        <v>2.0799999999999999E-2</v>
      </c>
      <c r="H16" s="98" t="s">
        <v>132</v>
      </c>
      <c r="I16" s="312">
        <v>4.4299999999999999E-2</v>
      </c>
      <c r="J16" s="98" t="s">
        <v>132</v>
      </c>
      <c r="K16" s="99">
        <v>0.1</v>
      </c>
      <c r="L16" s="206"/>
      <c r="M16" s="100" t="s">
        <v>473</v>
      </c>
    </row>
    <row r="17" spans="1:13" ht="25.5">
      <c r="A17" s="100" t="s">
        <v>220</v>
      </c>
      <c r="B17" s="100" t="s">
        <v>221</v>
      </c>
      <c r="C17" s="100" t="s">
        <v>222</v>
      </c>
      <c r="D17" s="103" t="s">
        <v>474</v>
      </c>
      <c r="E17" s="212">
        <v>41058</v>
      </c>
      <c r="F17" s="100" t="s">
        <v>125</v>
      </c>
      <c r="G17" s="226" t="s">
        <v>125</v>
      </c>
      <c r="H17" s="100" t="s">
        <v>125</v>
      </c>
      <c r="I17" s="226" t="s">
        <v>125</v>
      </c>
      <c r="J17" s="100" t="s">
        <v>125</v>
      </c>
      <c r="K17" s="113">
        <v>41060</v>
      </c>
      <c r="L17" s="229"/>
      <c r="M17" s="100" t="s">
        <v>475</v>
      </c>
    </row>
    <row r="18" spans="1:13" ht="25.5">
      <c r="A18" s="100" t="s">
        <v>220</v>
      </c>
      <c r="B18" s="100" t="s">
        <v>221</v>
      </c>
      <c r="C18" s="100" t="s">
        <v>222</v>
      </c>
      <c r="D18" s="103" t="s">
        <v>476</v>
      </c>
      <c r="E18" s="212">
        <v>40967</v>
      </c>
      <c r="F18" s="98" t="s">
        <v>125</v>
      </c>
      <c r="G18" s="226" t="s">
        <v>125</v>
      </c>
      <c r="H18" s="98" t="s">
        <v>125</v>
      </c>
      <c r="I18" s="226" t="s">
        <v>125</v>
      </c>
      <c r="J18" s="98" t="s">
        <v>477</v>
      </c>
      <c r="K18" s="100" t="s">
        <v>125</v>
      </c>
      <c r="L18" s="229"/>
      <c r="M18" s="100" t="s">
        <v>475</v>
      </c>
    </row>
    <row r="19" spans="1:13" ht="38.25">
      <c r="A19" s="100" t="s">
        <v>220</v>
      </c>
      <c r="B19" s="100" t="s">
        <v>221</v>
      </c>
      <c r="C19" s="100" t="s">
        <v>222</v>
      </c>
      <c r="D19" s="103" t="s">
        <v>478</v>
      </c>
      <c r="E19" s="207">
        <v>3.37</v>
      </c>
      <c r="F19" s="98" t="s">
        <v>125</v>
      </c>
      <c r="G19" s="226" t="s">
        <v>125</v>
      </c>
      <c r="H19" s="98" t="s">
        <v>125</v>
      </c>
      <c r="I19" s="226" t="s">
        <v>125</v>
      </c>
      <c r="J19" s="98" t="s">
        <v>125</v>
      </c>
      <c r="K19" s="98">
        <v>0.8</v>
      </c>
      <c r="L19" s="229"/>
      <c r="M19" s="100" t="s">
        <v>229</v>
      </c>
    </row>
    <row r="20" spans="1:13" ht="38.25">
      <c r="A20" s="100" t="s">
        <v>220</v>
      </c>
      <c r="B20" s="100" t="s">
        <v>221</v>
      </c>
      <c r="C20" s="100" t="s">
        <v>222</v>
      </c>
      <c r="D20" s="103" t="s">
        <v>479</v>
      </c>
      <c r="E20" s="207">
        <v>12.88</v>
      </c>
      <c r="F20" s="98" t="s">
        <v>125</v>
      </c>
      <c r="G20" s="226" t="s">
        <v>125</v>
      </c>
      <c r="H20" s="98" t="s">
        <v>125</v>
      </c>
      <c r="I20" s="226" t="s">
        <v>125</v>
      </c>
      <c r="J20" s="98" t="s">
        <v>125</v>
      </c>
      <c r="K20" s="98">
        <v>30</v>
      </c>
      <c r="L20" s="229"/>
      <c r="M20" s="100" t="s">
        <v>229</v>
      </c>
    </row>
    <row r="21" spans="1:13" ht="38.25">
      <c r="A21" s="100" t="s">
        <v>220</v>
      </c>
      <c r="B21" s="100" t="s">
        <v>221</v>
      </c>
      <c r="C21" s="100" t="s">
        <v>230</v>
      </c>
      <c r="D21" s="98" t="s">
        <v>480</v>
      </c>
      <c r="E21" s="230">
        <v>1</v>
      </c>
      <c r="F21" s="100" t="s">
        <v>132</v>
      </c>
      <c r="G21" s="240">
        <v>0</v>
      </c>
      <c r="H21" s="105">
        <v>1</v>
      </c>
      <c r="I21" s="267">
        <v>1</v>
      </c>
      <c r="J21" s="100" t="s">
        <v>132</v>
      </c>
      <c r="K21" s="105">
        <v>1</v>
      </c>
      <c r="L21" s="206"/>
      <c r="M21" s="100" t="s">
        <v>481</v>
      </c>
    </row>
    <row r="22" spans="1:13" ht="25.5">
      <c r="A22" s="100" t="s">
        <v>220</v>
      </c>
      <c r="B22" s="133" t="s">
        <v>221</v>
      </c>
      <c r="C22" s="100" t="s">
        <v>230</v>
      </c>
      <c r="D22" s="103" t="s">
        <v>482</v>
      </c>
      <c r="E22" s="211" t="s">
        <v>124</v>
      </c>
      <c r="F22" s="111" t="s">
        <v>125</v>
      </c>
      <c r="G22" s="226" t="s">
        <v>125</v>
      </c>
      <c r="H22" s="111" t="s">
        <v>125</v>
      </c>
      <c r="I22" s="226" t="s">
        <v>125</v>
      </c>
      <c r="J22" s="111" t="s">
        <v>125</v>
      </c>
      <c r="K22" s="102">
        <v>0.98</v>
      </c>
      <c r="L22" s="230"/>
      <c r="M22" s="98" t="s">
        <v>224</v>
      </c>
    </row>
    <row r="23" spans="1:13" ht="165.75">
      <c r="A23" s="100" t="s">
        <v>220</v>
      </c>
      <c r="B23" s="133" t="s">
        <v>221</v>
      </c>
      <c r="C23" s="100" t="s">
        <v>230</v>
      </c>
      <c r="D23" s="98" t="s">
        <v>483</v>
      </c>
      <c r="E23" s="206">
        <v>1.1000000000000001</v>
      </c>
      <c r="F23" s="98" t="s">
        <v>125</v>
      </c>
      <c r="G23" s="226" t="s">
        <v>125</v>
      </c>
      <c r="H23" s="99">
        <v>0.9</v>
      </c>
      <c r="I23" s="267">
        <v>0.46</v>
      </c>
      <c r="J23" s="98" t="s">
        <v>125</v>
      </c>
      <c r="K23" s="99">
        <v>0.9</v>
      </c>
      <c r="L23" s="206" t="s">
        <v>2461</v>
      </c>
      <c r="M23" s="100" t="s">
        <v>484</v>
      </c>
    </row>
    <row r="24" spans="1:13" ht="25.5">
      <c r="A24" s="100" t="s">
        <v>220</v>
      </c>
      <c r="B24" s="133" t="s">
        <v>221</v>
      </c>
      <c r="C24" s="100" t="s">
        <v>230</v>
      </c>
      <c r="D24" s="98" t="s">
        <v>485</v>
      </c>
      <c r="E24" s="206">
        <v>0.94</v>
      </c>
      <c r="F24" s="98" t="s">
        <v>132</v>
      </c>
      <c r="G24" s="246">
        <v>6.9900000000000004E-2</v>
      </c>
      <c r="H24" s="99" t="s">
        <v>132</v>
      </c>
      <c r="I24" s="267">
        <v>0.17199999999999999</v>
      </c>
      <c r="J24" s="98" t="s">
        <v>132</v>
      </c>
      <c r="K24" s="99" t="s">
        <v>132</v>
      </c>
      <c r="L24" s="206"/>
      <c r="M24" s="100" t="s">
        <v>484</v>
      </c>
    </row>
    <row r="25" spans="1:13" ht="25.5">
      <c r="A25" s="100" t="s">
        <v>220</v>
      </c>
      <c r="B25" s="133" t="s">
        <v>221</v>
      </c>
      <c r="C25" s="100" t="s">
        <v>230</v>
      </c>
      <c r="D25" s="98" t="s">
        <v>486</v>
      </c>
      <c r="E25" s="206">
        <v>0.16</v>
      </c>
      <c r="F25" s="134" t="s">
        <v>125</v>
      </c>
      <c r="G25" s="226" t="s">
        <v>125</v>
      </c>
      <c r="H25" s="104" t="s">
        <v>125</v>
      </c>
      <c r="I25" s="226" t="s">
        <v>125</v>
      </c>
      <c r="J25" s="104" t="s">
        <v>125</v>
      </c>
      <c r="K25" s="99">
        <v>0.17</v>
      </c>
      <c r="L25" s="206"/>
      <c r="M25" s="100" t="s">
        <v>484</v>
      </c>
    </row>
    <row r="26" spans="1:13" ht="38.25">
      <c r="A26" s="100" t="s">
        <v>220</v>
      </c>
      <c r="B26" s="100" t="s">
        <v>221</v>
      </c>
      <c r="C26" s="100" t="s">
        <v>233</v>
      </c>
      <c r="D26" s="103" t="s">
        <v>487</v>
      </c>
      <c r="E26" s="231">
        <v>40786</v>
      </c>
      <c r="F26" s="135">
        <v>41152</v>
      </c>
      <c r="G26" s="247">
        <v>41152</v>
      </c>
      <c r="H26" s="100" t="s">
        <v>125</v>
      </c>
      <c r="I26" s="226" t="s">
        <v>125</v>
      </c>
      <c r="J26" s="100" t="s">
        <v>125</v>
      </c>
      <c r="K26" s="100" t="s">
        <v>125</v>
      </c>
      <c r="L26" s="207"/>
      <c r="M26" s="100" t="s">
        <v>488</v>
      </c>
    </row>
    <row r="27" spans="1:13" ht="25.5">
      <c r="A27" s="100" t="s">
        <v>220</v>
      </c>
      <c r="B27" s="100" t="s">
        <v>221</v>
      </c>
      <c r="C27" s="100" t="s">
        <v>233</v>
      </c>
      <c r="D27" s="98" t="s">
        <v>489</v>
      </c>
      <c r="E27" s="105">
        <v>0</v>
      </c>
      <c r="F27" s="105">
        <v>0</v>
      </c>
      <c r="G27" s="240">
        <v>0</v>
      </c>
      <c r="H27" s="105">
        <v>0</v>
      </c>
      <c r="I27" s="267">
        <v>0</v>
      </c>
      <c r="J27" s="105">
        <v>0</v>
      </c>
      <c r="K27" s="105">
        <v>0</v>
      </c>
      <c r="L27" s="206"/>
      <c r="M27" s="100" t="s">
        <v>490</v>
      </c>
    </row>
    <row r="28" spans="1:13" ht="51">
      <c r="A28" s="100" t="s">
        <v>220</v>
      </c>
      <c r="B28" s="100" t="s">
        <v>221</v>
      </c>
      <c r="C28" s="100" t="s">
        <v>233</v>
      </c>
      <c r="D28" s="98" t="s">
        <v>234</v>
      </c>
      <c r="E28" s="206">
        <v>1</v>
      </c>
      <c r="F28" s="100" t="s">
        <v>125</v>
      </c>
      <c r="G28" s="226" t="s">
        <v>125</v>
      </c>
      <c r="H28" s="99">
        <v>1</v>
      </c>
      <c r="I28" s="267">
        <v>0.7</v>
      </c>
      <c r="J28" s="100" t="s">
        <v>125</v>
      </c>
      <c r="K28" s="100" t="s">
        <v>125</v>
      </c>
      <c r="L28" s="207" t="s">
        <v>2038</v>
      </c>
      <c r="M28" s="100" t="s">
        <v>491</v>
      </c>
    </row>
    <row r="29" spans="1:13" ht="25.5">
      <c r="A29" s="100" t="s">
        <v>220</v>
      </c>
      <c r="B29" s="98" t="s">
        <v>221</v>
      </c>
      <c r="C29" s="98" t="s">
        <v>236</v>
      </c>
      <c r="D29" s="98" t="s">
        <v>1670</v>
      </c>
      <c r="E29" s="207">
        <v>1</v>
      </c>
      <c r="F29" s="98">
        <v>0</v>
      </c>
      <c r="G29" s="226">
        <v>0</v>
      </c>
      <c r="H29" s="98">
        <v>1</v>
      </c>
      <c r="I29" s="268">
        <v>0</v>
      </c>
      <c r="J29" s="98">
        <v>1</v>
      </c>
      <c r="K29" s="98">
        <v>2</v>
      </c>
      <c r="L29" s="207" t="s">
        <v>2039</v>
      </c>
      <c r="M29" s="98" t="s">
        <v>237</v>
      </c>
    </row>
    <row r="30" spans="1:13" ht="25.5">
      <c r="A30" s="100" t="s">
        <v>220</v>
      </c>
      <c r="B30" s="100" t="s">
        <v>221</v>
      </c>
      <c r="C30" s="100" t="s">
        <v>236</v>
      </c>
      <c r="D30" s="98" t="s">
        <v>492</v>
      </c>
      <c r="E30" s="105">
        <v>1</v>
      </c>
      <c r="F30" s="100" t="s">
        <v>125</v>
      </c>
      <c r="G30" s="226" t="s">
        <v>125</v>
      </c>
      <c r="H30" s="100" t="s">
        <v>125</v>
      </c>
      <c r="I30" s="226" t="s">
        <v>125</v>
      </c>
      <c r="J30" s="100" t="s">
        <v>125</v>
      </c>
      <c r="K30" s="105">
        <v>1</v>
      </c>
      <c r="L30" s="206"/>
      <c r="M30" s="100" t="s">
        <v>493</v>
      </c>
    </row>
    <row r="31" spans="1:13" ht="25.5">
      <c r="A31" s="100" t="s">
        <v>220</v>
      </c>
      <c r="B31" s="100" t="s">
        <v>221</v>
      </c>
      <c r="C31" s="100" t="s">
        <v>238</v>
      </c>
      <c r="D31" s="103" t="s">
        <v>494</v>
      </c>
      <c r="E31" s="206"/>
      <c r="F31" s="100" t="s">
        <v>125</v>
      </c>
      <c r="G31" s="226" t="s">
        <v>125</v>
      </c>
      <c r="H31" s="98" t="s">
        <v>125</v>
      </c>
      <c r="I31" s="226" t="s">
        <v>125</v>
      </c>
      <c r="J31" s="98" t="s">
        <v>125</v>
      </c>
      <c r="K31" s="111">
        <v>800</v>
      </c>
      <c r="L31" s="211"/>
      <c r="M31" s="98" t="s">
        <v>1706</v>
      </c>
    </row>
    <row r="32" spans="1:13" ht="25.5">
      <c r="A32" s="100" t="s">
        <v>220</v>
      </c>
      <c r="B32" s="100" t="s">
        <v>221</v>
      </c>
      <c r="C32" s="100" t="s">
        <v>238</v>
      </c>
      <c r="D32" s="98" t="s">
        <v>495</v>
      </c>
      <c r="E32" s="232">
        <v>222203000</v>
      </c>
      <c r="F32" s="100" t="s">
        <v>125</v>
      </c>
      <c r="G32" s="226" t="s">
        <v>125</v>
      </c>
      <c r="H32" s="100" t="s">
        <v>125</v>
      </c>
      <c r="I32" s="226" t="s">
        <v>125</v>
      </c>
      <c r="J32" s="100" t="s">
        <v>125</v>
      </c>
      <c r="K32" s="198">
        <v>230000000</v>
      </c>
      <c r="L32" s="232"/>
      <c r="M32" s="100" t="s">
        <v>496</v>
      </c>
    </row>
    <row r="33" spans="1:13" ht="51">
      <c r="A33" s="100" t="s">
        <v>220</v>
      </c>
      <c r="B33" s="100" t="s">
        <v>221</v>
      </c>
      <c r="C33" s="100" t="s">
        <v>238</v>
      </c>
      <c r="D33" s="98" t="s">
        <v>497</v>
      </c>
      <c r="E33" s="206">
        <v>0.92</v>
      </c>
      <c r="F33" s="105">
        <v>0.9</v>
      </c>
      <c r="G33" s="240">
        <v>0.84</v>
      </c>
      <c r="H33" s="105">
        <v>0.9</v>
      </c>
      <c r="I33" s="267">
        <v>0.84</v>
      </c>
      <c r="J33" s="105">
        <v>0.9</v>
      </c>
      <c r="K33" s="105">
        <v>0.9</v>
      </c>
      <c r="L33" s="206" t="s">
        <v>2036</v>
      </c>
      <c r="M33" s="100" t="s">
        <v>232</v>
      </c>
    </row>
    <row r="34" spans="1:13" ht="25.5">
      <c r="A34" s="100" t="s">
        <v>220</v>
      </c>
      <c r="B34" s="100" t="s">
        <v>221</v>
      </c>
      <c r="C34" s="100" t="s">
        <v>238</v>
      </c>
      <c r="D34" s="98" t="s">
        <v>498</v>
      </c>
      <c r="E34" s="207">
        <v>20286673</v>
      </c>
      <c r="F34" s="100" t="s">
        <v>125</v>
      </c>
      <c r="G34" s="226" t="s">
        <v>125</v>
      </c>
      <c r="H34" s="100" t="s">
        <v>125</v>
      </c>
      <c r="I34" s="226" t="s">
        <v>125</v>
      </c>
      <c r="J34" s="100" t="s">
        <v>125</v>
      </c>
      <c r="K34" s="198">
        <v>9500000</v>
      </c>
      <c r="L34" s="232"/>
      <c r="M34" s="100" t="s">
        <v>499</v>
      </c>
    </row>
    <row r="35" spans="1:13" ht="25.5">
      <c r="A35" s="100" t="s">
        <v>220</v>
      </c>
      <c r="B35" s="133" t="s">
        <v>221</v>
      </c>
      <c r="C35" s="100" t="s">
        <v>238</v>
      </c>
      <c r="D35" s="98" t="s">
        <v>500</v>
      </c>
      <c r="E35" s="207">
        <v>41</v>
      </c>
      <c r="F35" s="100" t="s">
        <v>125</v>
      </c>
      <c r="G35" s="226" t="s">
        <v>125</v>
      </c>
      <c r="H35" s="100" t="s">
        <v>125</v>
      </c>
      <c r="I35" s="226" t="s">
        <v>125</v>
      </c>
      <c r="J35" s="100" t="s">
        <v>125</v>
      </c>
      <c r="K35" s="105">
        <v>0.55000000000000004</v>
      </c>
      <c r="L35" s="206"/>
      <c r="M35" s="100" t="s">
        <v>484</v>
      </c>
    </row>
    <row r="36" spans="1:13" ht="25.5">
      <c r="A36" s="100" t="s">
        <v>220</v>
      </c>
      <c r="B36" s="133" t="s">
        <v>221</v>
      </c>
      <c r="C36" s="100" t="s">
        <v>238</v>
      </c>
      <c r="D36" s="98" t="s">
        <v>501</v>
      </c>
      <c r="E36" s="207">
        <v>71</v>
      </c>
      <c r="F36" s="100" t="s">
        <v>125</v>
      </c>
      <c r="G36" s="226" t="s">
        <v>125</v>
      </c>
      <c r="H36" s="100" t="s">
        <v>125</v>
      </c>
      <c r="I36" s="226" t="s">
        <v>125</v>
      </c>
      <c r="J36" s="100" t="s">
        <v>125</v>
      </c>
      <c r="K36" s="105">
        <v>0.45</v>
      </c>
      <c r="L36" s="206"/>
      <c r="M36" s="100" t="s">
        <v>484</v>
      </c>
    </row>
    <row r="37" spans="1:13" ht="25.5">
      <c r="A37" s="100" t="s">
        <v>220</v>
      </c>
      <c r="B37" s="100" t="s">
        <v>221</v>
      </c>
      <c r="C37" s="100" t="s">
        <v>238</v>
      </c>
      <c r="D37" s="98" t="s">
        <v>502</v>
      </c>
      <c r="E37" s="207">
        <v>430420649</v>
      </c>
      <c r="F37" s="100" t="s">
        <v>132</v>
      </c>
      <c r="G37" s="248">
        <v>77710940.439999998</v>
      </c>
      <c r="H37" s="100" t="s">
        <v>132</v>
      </c>
      <c r="I37" s="281">
        <v>236191191</v>
      </c>
      <c r="J37" s="100" t="s">
        <v>132</v>
      </c>
      <c r="K37" s="101" t="s">
        <v>503</v>
      </c>
      <c r="L37" s="207"/>
      <c r="M37" s="100" t="s">
        <v>131</v>
      </c>
    </row>
    <row r="38" spans="1:13" ht="25.5">
      <c r="A38" s="100" t="s">
        <v>220</v>
      </c>
      <c r="B38" s="100" t="s">
        <v>221</v>
      </c>
      <c r="C38" s="100" t="s">
        <v>238</v>
      </c>
      <c r="D38" s="98" t="s">
        <v>504</v>
      </c>
      <c r="E38" s="206">
        <v>0.99</v>
      </c>
      <c r="F38" s="105">
        <v>0.95</v>
      </c>
      <c r="G38" s="240">
        <v>0.96788061169931527</v>
      </c>
      <c r="H38" s="105">
        <v>0.95</v>
      </c>
      <c r="I38" s="267">
        <v>1</v>
      </c>
      <c r="J38" s="105">
        <v>0.95</v>
      </c>
      <c r="K38" s="105">
        <v>0.95</v>
      </c>
      <c r="L38" s="206"/>
      <c r="M38" s="100" t="s">
        <v>505</v>
      </c>
    </row>
    <row r="39" spans="1:13" ht="25.5">
      <c r="A39" s="100" t="s">
        <v>220</v>
      </c>
      <c r="B39" s="100" t="s">
        <v>221</v>
      </c>
      <c r="C39" s="100" t="s">
        <v>238</v>
      </c>
      <c r="D39" s="98" t="s">
        <v>506</v>
      </c>
      <c r="E39" s="206">
        <v>0.92</v>
      </c>
      <c r="F39" s="105">
        <v>0.9</v>
      </c>
      <c r="G39" s="240">
        <v>0.82107233923356004</v>
      </c>
      <c r="H39" s="105">
        <v>0.9</v>
      </c>
      <c r="I39" s="267">
        <v>0.95</v>
      </c>
      <c r="J39" s="105">
        <v>0.9</v>
      </c>
      <c r="K39" s="105">
        <v>0.9</v>
      </c>
      <c r="L39" s="206"/>
      <c r="M39" s="100" t="s">
        <v>505</v>
      </c>
    </row>
    <row r="40" spans="1:13" ht="25.5">
      <c r="A40" s="100" t="s">
        <v>220</v>
      </c>
      <c r="B40" s="100" t="s">
        <v>221</v>
      </c>
      <c r="C40" s="100" t="s">
        <v>238</v>
      </c>
      <c r="D40" s="98" t="s">
        <v>507</v>
      </c>
      <c r="E40" s="206">
        <v>0.28999999999999998</v>
      </c>
      <c r="F40" s="105">
        <v>0.35</v>
      </c>
      <c r="G40" s="240">
        <v>0.23966644686413852</v>
      </c>
      <c r="H40" s="105">
        <v>0.35</v>
      </c>
      <c r="I40" s="267">
        <v>0.27</v>
      </c>
      <c r="J40" s="105">
        <v>0.35</v>
      </c>
      <c r="K40" s="105">
        <v>0.35</v>
      </c>
      <c r="L40" s="206"/>
      <c r="M40" s="100" t="s">
        <v>505</v>
      </c>
    </row>
    <row r="41" spans="1:13" ht="25.5">
      <c r="A41" s="100" t="s">
        <v>220</v>
      </c>
      <c r="B41" s="100" t="s">
        <v>221</v>
      </c>
      <c r="C41" s="100" t="s">
        <v>238</v>
      </c>
      <c r="D41" s="98" t="s">
        <v>508</v>
      </c>
      <c r="E41" s="206">
        <v>0.39</v>
      </c>
      <c r="F41" s="105">
        <v>0.4</v>
      </c>
      <c r="G41" s="240">
        <v>0.41101287223529165</v>
      </c>
      <c r="H41" s="105">
        <v>0.4</v>
      </c>
      <c r="I41" s="267">
        <v>0.4</v>
      </c>
      <c r="J41" s="105">
        <v>0.4</v>
      </c>
      <c r="K41" s="105">
        <v>0.4</v>
      </c>
      <c r="L41" s="206"/>
      <c r="M41" s="100" t="s">
        <v>505</v>
      </c>
    </row>
    <row r="42" spans="1:13" ht="25.5">
      <c r="A42" s="100" t="s">
        <v>220</v>
      </c>
      <c r="B42" s="100" t="s">
        <v>221</v>
      </c>
      <c r="C42" s="100" t="s">
        <v>238</v>
      </c>
      <c r="D42" s="98" t="s">
        <v>509</v>
      </c>
      <c r="E42" s="206">
        <v>1.1100000000000001</v>
      </c>
      <c r="F42" s="105">
        <v>0.96</v>
      </c>
      <c r="G42" s="240">
        <v>1.0306853655173946</v>
      </c>
      <c r="H42" s="105">
        <v>0.96</v>
      </c>
      <c r="I42" s="267">
        <v>1.1200000000000001</v>
      </c>
      <c r="J42" s="105">
        <v>0.96</v>
      </c>
      <c r="K42" s="105">
        <v>0.96</v>
      </c>
      <c r="L42" s="206"/>
      <c r="M42" s="100" t="s">
        <v>505</v>
      </c>
    </row>
    <row r="43" spans="1:13" ht="25.5">
      <c r="A43" s="100" t="s">
        <v>220</v>
      </c>
      <c r="B43" s="100" t="s">
        <v>221</v>
      </c>
      <c r="C43" s="100" t="s">
        <v>238</v>
      </c>
      <c r="D43" s="98" t="s">
        <v>510</v>
      </c>
      <c r="E43" s="206">
        <v>0.92</v>
      </c>
      <c r="F43" s="105">
        <v>0.9</v>
      </c>
      <c r="G43" s="240">
        <v>0.88390486492600484</v>
      </c>
      <c r="H43" s="105">
        <v>0.9</v>
      </c>
      <c r="I43" s="267">
        <v>1.1399999999999999</v>
      </c>
      <c r="J43" s="105">
        <v>0.9</v>
      </c>
      <c r="K43" s="105">
        <v>0.9</v>
      </c>
      <c r="L43" s="206"/>
      <c r="M43" s="100" t="s">
        <v>505</v>
      </c>
    </row>
    <row r="44" spans="1:13" ht="38.25">
      <c r="A44" s="100" t="s">
        <v>220</v>
      </c>
      <c r="B44" s="100" t="s">
        <v>221</v>
      </c>
      <c r="C44" s="100" t="s">
        <v>238</v>
      </c>
      <c r="D44" s="103" t="s">
        <v>511</v>
      </c>
      <c r="E44" s="99">
        <v>0.68</v>
      </c>
      <c r="F44" s="98" t="s">
        <v>125</v>
      </c>
      <c r="G44" s="226" t="s">
        <v>125</v>
      </c>
      <c r="H44" s="98" t="s">
        <v>125</v>
      </c>
      <c r="I44" s="226" t="s">
        <v>125</v>
      </c>
      <c r="J44" s="98" t="s">
        <v>125</v>
      </c>
      <c r="K44" s="99">
        <v>0.5</v>
      </c>
      <c r="L44" s="206"/>
      <c r="M44" s="100" t="s">
        <v>229</v>
      </c>
    </row>
    <row r="45" spans="1:13" ht="38.25">
      <c r="A45" s="100" t="s">
        <v>220</v>
      </c>
      <c r="B45" s="100" t="s">
        <v>221</v>
      </c>
      <c r="C45" s="100" t="s">
        <v>238</v>
      </c>
      <c r="D45" s="98" t="s">
        <v>512</v>
      </c>
      <c r="E45" s="206">
        <v>0</v>
      </c>
      <c r="F45" s="131">
        <v>2.5000000000000001E-3</v>
      </c>
      <c r="G45" s="249">
        <v>0</v>
      </c>
      <c r="H45" s="136">
        <v>5.0000000000000001E-3</v>
      </c>
      <c r="I45" s="313">
        <v>0</v>
      </c>
      <c r="J45" s="131">
        <v>7.4999999999999997E-3</v>
      </c>
      <c r="K45" s="105">
        <v>0.01</v>
      </c>
      <c r="L45" s="206" t="s">
        <v>2042</v>
      </c>
      <c r="M45" s="100" t="s">
        <v>513</v>
      </c>
    </row>
    <row r="46" spans="1:13" ht="25.5">
      <c r="A46" s="100" t="s">
        <v>220</v>
      </c>
      <c r="B46" s="100" t="s">
        <v>221</v>
      </c>
      <c r="C46" s="100" t="s">
        <v>238</v>
      </c>
      <c r="D46" s="98" t="s">
        <v>514</v>
      </c>
      <c r="E46" s="206">
        <v>0.3</v>
      </c>
      <c r="F46" s="105" t="s">
        <v>125</v>
      </c>
      <c r="G46" s="226" t="s">
        <v>125</v>
      </c>
      <c r="H46" s="105" t="s">
        <v>125</v>
      </c>
      <c r="I46" s="226" t="s">
        <v>125</v>
      </c>
      <c r="J46" s="105" t="s">
        <v>125</v>
      </c>
      <c r="K46" s="99">
        <v>0.38</v>
      </c>
      <c r="L46" s="206"/>
      <c r="M46" s="100" t="s">
        <v>505</v>
      </c>
    </row>
    <row r="47" spans="1:13" ht="25.5">
      <c r="A47" s="100" t="s">
        <v>220</v>
      </c>
      <c r="B47" s="100" t="s">
        <v>221</v>
      </c>
      <c r="C47" s="100" t="s">
        <v>238</v>
      </c>
      <c r="D47" s="98" t="s">
        <v>515</v>
      </c>
      <c r="E47" s="206">
        <v>0.19</v>
      </c>
      <c r="F47" s="105" t="s">
        <v>125</v>
      </c>
      <c r="G47" s="226" t="s">
        <v>125</v>
      </c>
      <c r="H47" s="105" t="s">
        <v>125</v>
      </c>
      <c r="I47" s="226" t="s">
        <v>125</v>
      </c>
      <c r="J47" s="105" t="s">
        <v>125</v>
      </c>
      <c r="K47" s="99">
        <v>0.5</v>
      </c>
      <c r="L47" s="206"/>
      <c r="M47" s="100" t="s">
        <v>505</v>
      </c>
    </row>
    <row r="48" spans="1:13" ht="25.5">
      <c r="A48" s="100" t="s">
        <v>220</v>
      </c>
      <c r="B48" s="100" t="s">
        <v>221</v>
      </c>
      <c r="C48" s="100" t="s">
        <v>238</v>
      </c>
      <c r="D48" s="98" t="s">
        <v>516</v>
      </c>
      <c r="E48" s="206">
        <v>0.95</v>
      </c>
      <c r="F48" s="105">
        <v>0.41599999999999998</v>
      </c>
      <c r="G48" s="240">
        <v>0.42</v>
      </c>
      <c r="H48" s="105">
        <v>0.6</v>
      </c>
      <c r="I48" s="267">
        <v>0.7</v>
      </c>
      <c r="J48" s="105">
        <v>1</v>
      </c>
      <c r="K48" s="105">
        <v>1</v>
      </c>
      <c r="L48" s="206"/>
      <c r="M48" s="100" t="s">
        <v>517</v>
      </c>
    </row>
    <row r="49" spans="1:13" ht="25.5">
      <c r="A49" s="100" t="s">
        <v>220</v>
      </c>
      <c r="B49" s="100" t="s">
        <v>221</v>
      </c>
      <c r="C49" s="100" t="s">
        <v>243</v>
      </c>
      <c r="D49" s="98" t="s">
        <v>519</v>
      </c>
      <c r="E49" s="290">
        <v>138055183.50999999</v>
      </c>
      <c r="F49" s="100" t="s">
        <v>132</v>
      </c>
      <c r="G49" s="248">
        <v>839820</v>
      </c>
      <c r="H49" s="100" t="s">
        <v>132</v>
      </c>
      <c r="I49" s="310">
        <v>95972089</v>
      </c>
      <c r="J49" s="100" t="s">
        <v>132</v>
      </c>
      <c r="K49" s="98" t="s">
        <v>132</v>
      </c>
      <c r="L49" s="207"/>
      <c r="M49" s="100" t="s">
        <v>520</v>
      </c>
    </row>
    <row r="50" spans="1:13" ht="38.25">
      <c r="A50" s="100" t="s">
        <v>220</v>
      </c>
      <c r="B50" s="100" t="s">
        <v>221</v>
      </c>
      <c r="C50" s="100" t="s">
        <v>243</v>
      </c>
      <c r="D50" s="98" t="s">
        <v>521</v>
      </c>
      <c r="E50" s="100">
        <v>9</v>
      </c>
      <c r="F50" s="100">
        <v>8</v>
      </c>
      <c r="G50" s="226">
        <v>8</v>
      </c>
      <c r="H50" s="100">
        <v>8</v>
      </c>
      <c r="I50" s="268">
        <v>8</v>
      </c>
      <c r="J50" s="100">
        <v>8</v>
      </c>
      <c r="K50" s="100">
        <v>8</v>
      </c>
      <c r="L50" s="207" t="s">
        <v>2041</v>
      </c>
      <c r="M50" s="100" t="s">
        <v>522</v>
      </c>
    </row>
    <row r="51" spans="1:13" ht="25.5">
      <c r="A51" s="108" t="s">
        <v>523</v>
      </c>
      <c r="B51" s="133" t="s">
        <v>524</v>
      </c>
      <c r="C51" s="100" t="s">
        <v>238</v>
      </c>
      <c r="D51" s="103" t="s">
        <v>525</v>
      </c>
      <c r="E51" s="211">
        <v>10440</v>
      </c>
      <c r="F51" s="111">
        <v>10440</v>
      </c>
      <c r="G51" s="250">
        <v>644</v>
      </c>
      <c r="H51" s="111">
        <v>10440</v>
      </c>
      <c r="I51" s="315">
        <v>3023</v>
      </c>
      <c r="J51" s="111">
        <v>10440</v>
      </c>
      <c r="K51" s="201">
        <v>14000</v>
      </c>
      <c r="L51" s="314" t="s">
        <v>2040</v>
      </c>
      <c r="M51" s="100" t="s">
        <v>450</v>
      </c>
    </row>
    <row r="52" spans="1:13" ht="38.25">
      <c r="A52" s="98" t="s">
        <v>263</v>
      </c>
      <c r="B52" s="98" t="s">
        <v>279</v>
      </c>
      <c r="C52" s="98" t="s">
        <v>283</v>
      </c>
      <c r="D52" s="98" t="s">
        <v>526</v>
      </c>
      <c r="E52" s="207" t="s">
        <v>1707</v>
      </c>
      <c r="F52" s="100" t="s">
        <v>125</v>
      </c>
      <c r="G52" s="226" t="s">
        <v>125</v>
      </c>
      <c r="H52" s="100" t="s">
        <v>125</v>
      </c>
      <c r="I52" s="226" t="s">
        <v>125</v>
      </c>
      <c r="J52" s="100" t="s">
        <v>125</v>
      </c>
      <c r="K52" s="99" t="s">
        <v>527</v>
      </c>
      <c r="L52" s="206"/>
      <c r="M52" s="98" t="s">
        <v>282</v>
      </c>
    </row>
    <row r="53" spans="1:13" ht="76.5">
      <c r="A53" s="108" t="s">
        <v>304</v>
      </c>
      <c r="B53" s="100" t="s">
        <v>305</v>
      </c>
      <c r="C53" s="100" t="s">
        <v>306</v>
      </c>
      <c r="D53" s="98" t="s">
        <v>528</v>
      </c>
      <c r="E53" s="206">
        <v>1</v>
      </c>
      <c r="F53" s="105">
        <v>1</v>
      </c>
      <c r="G53" s="240">
        <v>0</v>
      </c>
      <c r="H53" s="100" t="s">
        <v>125</v>
      </c>
      <c r="I53" s="226" t="s">
        <v>125</v>
      </c>
      <c r="J53" s="100" t="s">
        <v>125</v>
      </c>
      <c r="K53" s="100" t="s">
        <v>125</v>
      </c>
      <c r="L53" s="207"/>
      <c r="M53" s="100" t="s">
        <v>529</v>
      </c>
    </row>
  </sheetData>
  <mergeCells count="1">
    <mergeCell ref="A1:M1"/>
  </mergeCells>
  <pageMargins left="0.70866141732283472" right="0.70866141732283472" top="0.74803149606299213" bottom="0.74803149606299213" header="0.31496062992125984" footer="0.31496062992125984"/>
  <pageSetup paperSize="9" scale="67" orientation="landscape" r:id="rId1"/>
  <headerFooter>
    <oddFooter>&amp;R&amp;P</oddFooter>
  </headerFooter>
  <legacyDrawing r:id="rId2"/>
</worksheet>
</file>

<file path=xl/worksheets/sheet12.xml><?xml version="1.0" encoding="utf-8"?>
<worksheet xmlns="http://schemas.openxmlformats.org/spreadsheetml/2006/main" xmlns:r="http://schemas.openxmlformats.org/officeDocument/2006/relationships">
  <dimension ref="A1:O18"/>
  <sheetViews>
    <sheetView view="pageBreakPreview" topLeftCell="B1" zoomScale="76" zoomScaleSheetLayoutView="76" workbookViewId="0">
      <selection activeCell="L18" sqref="L18"/>
    </sheetView>
  </sheetViews>
  <sheetFormatPr defaultRowHeight="15"/>
  <cols>
    <col min="2" max="2" width="14.140625" bestFit="1" customWidth="1"/>
    <col min="3" max="3" width="14" bestFit="1" customWidth="1"/>
    <col min="4" max="4" width="14.28515625" customWidth="1"/>
    <col min="5" max="5" width="14.85546875" bestFit="1" customWidth="1"/>
    <col min="6" max="6" width="14.28515625" customWidth="1"/>
    <col min="7" max="7" width="13.42578125" customWidth="1"/>
    <col min="8" max="14" width="18.42578125" customWidth="1"/>
    <col min="15" max="15" width="15.28515625" customWidth="1"/>
  </cols>
  <sheetData>
    <row r="1" spans="1:15" ht="18">
      <c r="A1" s="405" t="s">
        <v>448</v>
      </c>
      <c r="B1" s="405"/>
      <c r="C1" s="405"/>
      <c r="D1" s="405"/>
      <c r="E1" s="405"/>
      <c r="F1" s="405"/>
      <c r="G1" s="405"/>
      <c r="H1" s="405"/>
      <c r="I1" s="405"/>
      <c r="J1" s="405"/>
      <c r="K1" s="405"/>
      <c r="L1" s="405"/>
      <c r="M1" s="405"/>
      <c r="N1" s="405"/>
      <c r="O1" s="405"/>
    </row>
    <row r="2" spans="1:15" ht="25.5">
      <c r="A2" s="75" t="s">
        <v>315</v>
      </c>
      <c r="B2" s="75" t="s">
        <v>62</v>
      </c>
      <c r="C2" s="75" t="s">
        <v>63</v>
      </c>
      <c r="D2" s="75" t="s">
        <v>67</v>
      </c>
      <c r="E2" s="75" t="s">
        <v>446</v>
      </c>
      <c r="F2" s="75" t="s">
        <v>100</v>
      </c>
      <c r="G2" s="75" t="s">
        <v>101</v>
      </c>
      <c r="H2" s="75" t="s">
        <v>102</v>
      </c>
      <c r="I2" s="75" t="s">
        <v>1774</v>
      </c>
      <c r="J2" s="75" t="s">
        <v>103</v>
      </c>
      <c r="K2" s="75" t="s">
        <v>2035</v>
      </c>
      <c r="L2" s="75" t="s">
        <v>104</v>
      </c>
      <c r="M2" s="75" t="s">
        <v>105</v>
      </c>
      <c r="N2" s="75" t="s">
        <v>1772</v>
      </c>
      <c r="O2" s="75" t="s">
        <v>98</v>
      </c>
    </row>
    <row r="3" spans="1:15" ht="51">
      <c r="A3" s="114" t="s">
        <v>116</v>
      </c>
      <c r="B3" s="114" t="s">
        <v>398</v>
      </c>
      <c r="C3" s="114" t="s">
        <v>530</v>
      </c>
      <c r="D3" s="115" t="s">
        <v>531</v>
      </c>
      <c r="E3" s="116" t="s">
        <v>318</v>
      </c>
      <c r="F3" s="137"/>
      <c r="G3" s="117"/>
      <c r="H3" s="114" t="s">
        <v>532</v>
      </c>
      <c r="I3" s="241" t="s">
        <v>1782</v>
      </c>
      <c r="J3" s="114" t="s">
        <v>532</v>
      </c>
      <c r="K3" s="265" t="s">
        <v>2045</v>
      </c>
      <c r="L3" s="114" t="s">
        <v>533</v>
      </c>
      <c r="M3" s="114" t="s">
        <v>125</v>
      </c>
      <c r="N3" s="236"/>
      <c r="O3" s="114" t="s">
        <v>534</v>
      </c>
    </row>
    <row r="4" spans="1:15" ht="51">
      <c r="A4" s="108" t="s">
        <v>116</v>
      </c>
      <c r="B4" s="118" t="s">
        <v>139</v>
      </c>
      <c r="C4" s="118" t="s">
        <v>321</v>
      </c>
      <c r="D4" s="119" t="s">
        <v>535</v>
      </c>
      <c r="E4" s="116" t="s">
        <v>318</v>
      </c>
      <c r="F4" s="117"/>
      <c r="G4" s="117">
        <v>500000</v>
      </c>
      <c r="H4" s="108" t="s">
        <v>125</v>
      </c>
      <c r="I4" s="226" t="s">
        <v>125</v>
      </c>
      <c r="J4" s="108" t="s">
        <v>125</v>
      </c>
      <c r="K4" s="226" t="s">
        <v>125</v>
      </c>
      <c r="L4" s="108" t="s">
        <v>125</v>
      </c>
      <c r="M4" s="108" t="s">
        <v>536</v>
      </c>
      <c r="N4" s="227"/>
      <c r="O4" s="108" t="s">
        <v>324</v>
      </c>
    </row>
    <row r="5" spans="1:15" ht="63.75">
      <c r="A5" s="108" t="s">
        <v>523</v>
      </c>
      <c r="B5" s="133" t="s">
        <v>524</v>
      </c>
      <c r="C5" s="133" t="s">
        <v>233</v>
      </c>
      <c r="D5" s="118" t="s">
        <v>537</v>
      </c>
      <c r="E5" s="116" t="s">
        <v>318</v>
      </c>
      <c r="F5" s="122">
        <v>200000</v>
      </c>
      <c r="G5" s="122"/>
      <c r="H5" s="133" t="s">
        <v>1708</v>
      </c>
      <c r="I5" s="291" t="s">
        <v>1783</v>
      </c>
      <c r="J5" s="133" t="s">
        <v>538</v>
      </c>
      <c r="K5" s="316" t="s">
        <v>2046</v>
      </c>
      <c r="L5" s="133" t="s">
        <v>539</v>
      </c>
      <c r="M5" s="133" t="s">
        <v>540</v>
      </c>
      <c r="N5" s="251"/>
      <c r="O5" s="133" t="s">
        <v>541</v>
      </c>
    </row>
    <row r="6" spans="1:15" ht="63.75">
      <c r="A6" s="108" t="s">
        <v>523</v>
      </c>
      <c r="B6" s="108" t="s">
        <v>524</v>
      </c>
      <c r="C6" s="108" t="s">
        <v>542</v>
      </c>
      <c r="D6" s="119" t="s">
        <v>543</v>
      </c>
      <c r="E6" s="116" t="s">
        <v>318</v>
      </c>
      <c r="F6" s="117"/>
      <c r="G6" s="117"/>
      <c r="H6" s="108" t="s">
        <v>125</v>
      </c>
      <c r="I6" s="226" t="s">
        <v>125</v>
      </c>
      <c r="J6" s="108" t="s">
        <v>544</v>
      </c>
      <c r="K6" s="317" t="s">
        <v>2043</v>
      </c>
      <c r="L6" s="108" t="s">
        <v>545</v>
      </c>
      <c r="M6" s="114" t="s">
        <v>125</v>
      </c>
      <c r="N6" s="236"/>
      <c r="O6" s="108" t="s">
        <v>546</v>
      </c>
    </row>
    <row r="7" spans="1:15" ht="114.75" customHeight="1">
      <c r="A7" s="108" t="s">
        <v>523</v>
      </c>
      <c r="B7" s="133" t="s">
        <v>524</v>
      </c>
      <c r="C7" s="133" t="s">
        <v>547</v>
      </c>
      <c r="D7" s="108" t="s">
        <v>1709</v>
      </c>
      <c r="E7" s="116" t="s">
        <v>318</v>
      </c>
      <c r="F7" s="122"/>
      <c r="G7" s="122"/>
      <c r="H7" s="125" t="s">
        <v>1710</v>
      </c>
      <c r="I7" s="260" t="s">
        <v>1784</v>
      </c>
      <c r="J7" s="125" t="s">
        <v>1710</v>
      </c>
      <c r="K7" s="317" t="s">
        <v>1784</v>
      </c>
      <c r="L7" s="125" t="s">
        <v>1710</v>
      </c>
      <c r="M7" s="125" t="s">
        <v>1710</v>
      </c>
      <c r="N7" s="227"/>
      <c r="O7" s="125" t="s">
        <v>1711</v>
      </c>
    </row>
    <row r="8" spans="1:15" ht="95.25" customHeight="1">
      <c r="A8" s="108" t="s">
        <v>523</v>
      </c>
      <c r="B8" s="133" t="s">
        <v>524</v>
      </c>
      <c r="C8" s="133" t="s">
        <v>547</v>
      </c>
      <c r="D8" s="108" t="s">
        <v>1712</v>
      </c>
      <c r="E8" s="116" t="s">
        <v>318</v>
      </c>
      <c r="F8" s="122"/>
      <c r="G8" s="122"/>
      <c r="H8" s="125" t="s">
        <v>1713</v>
      </c>
      <c r="I8" s="260" t="s">
        <v>1785</v>
      </c>
      <c r="J8" s="125" t="s">
        <v>1713</v>
      </c>
      <c r="K8" s="317" t="s">
        <v>1785</v>
      </c>
      <c r="L8" s="125" t="s">
        <v>1713</v>
      </c>
      <c r="M8" s="125" t="s">
        <v>1713</v>
      </c>
      <c r="N8" s="227"/>
      <c r="O8" s="125" t="s">
        <v>232</v>
      </c>
    </row>
    <row r="9" spans="1:15" ht="51">
      <c r="A9" s="108" t="s">
        <v>523</v>
      </c>
      <c r="B9" s="133" t="s">
        <v>524</v>
      </c>
      <c r="C9" s="133" t="s">
        <v>547</v>
      </c>
      <c r="D9" s="118" t="s">
        <v>548</v>
      </c>
      <c r="E9" s="116" t="s">
        <v>318</v>
      </c>
      <c r="F9" s="122">
        <v>200000</v>
      </c>
      <c r="G9" s="122"/>
      <c r="H9" s="133" t="s">
        <v>549</v>
      </c>
      <c r="I9" s="291" t="s">
        <v>1788</v>
      </c>
      <c r="J9" s="133" t="s">
        <v>549</v>
      </c>
      <c r="K9" s="316" t="s">
        <v>1788</v>
      </c>
      <c r="L9" s="133" t="s">
        <v>549</v>
      </c>
      <c r="M9" s="133" t="s">
        <v>549</v>
      </c>
      <c r="N9" s="251"/>
      <c r="O9" s="133" t="s">
        <v>550</v>
      </c>
    </row>
    <row r="10" spans="1:15" ht="89.25">
      <c r="A10" s="108" t="s">
        <v>523</v>
      </c>
      <c r="B10" s="118" t="s">
        <v>524</v>
      </c>
      <c r="C10" s="125" t="s">
        <v>236</v>
      </c>
      <c r="D10" s="108" t="s">
        <v>1714</v>
      </c>
      <c r="E10" s="116" t="s">
        <v>318</v>
      </c>
      <c r="F10" s="122"/>
      <c r="G10" s="122"/>
      <c r="H10" s="125" t="s">
        <v>1715</v>
      </c>
      <c r="I10" s="260" t="s">
        <v>1779</v>
      </c>
      <c r="J10" s="125" t="s">
        <v>1716</v>
      </c>
      <c r="K10" s="260" t="s">
        <v>2044</v>
      </c>
      <c r="L10" s="125" t="s">
        <v>1715</v>
      </c>
      <c r="M10" s="125" t="s">
        <v>1717</v>
      </c>
      <c r="N10" s="227"/>
      <c r="O10" s="125" t="s">
        <v>1718</v>
      </c>
    </row>
    <row r="11" spans="1:15" ht="82.5" customHeight="1">
      <c r="A11" s="108" t="s">
        <v>523</v>
      </c>
      <c r="B11" s="133" t="s">
        <v>524</v>
      </c>
      <c r="C11" s="125" t="s">
        <v>238</v>
      </c>
      <c r="D11" s="119" t="s">
        <v>551</v>
      </c>
      <c r="E11" s="116" t="s">
        <v>318</v>
      </c>
      <c r="F11" s="122">
        <v>2400000</v>
      </c>
      <c r="G11" s="122"/>
      <c r="H11" s="108" t="s">
        <v>552</v>
      </c>
      <c r="I11" s="260" t="s">
        <v>1787</v>
      </c>
      <c r="J11" s="108" t="s">
        <v>552</v>
      </c>
      <c r="K11" s="317" t="s">
        <v>1787</v>
      </c>
      <c r="L11" s="108" t="s">
        <v>552</v>
      </c>
      <c r="M11" s="108" t="s">
        <v>553</v>
      </c>
      <c r="N11" s="227"/>
      <c r="O11" s="125" t="s">
        <v>554</v>
      </c>
    </row>
    <row r="12" spans="1:15" ht="155.25" customHeight="1">
      <c r="A12" s="108" t="s">
        <v>523</v>
      </c>
      <c r="B12" s="133" t="s">
        <v>524</v>
      </c>
      <c r="C12" s="133" t="s">
        <v>238</v>
      </c>
      <c r="D12" s="118" t="s">
        <v>555</v>
      </c>
      <c r="E12" s="116" t="s">
        <v>318</v>
      </c>
      <c r="F12" s="122">
        <v>200000</v>
      </c>
      <c r="G12" s="122"/>
      <c r="H12" s="133" t="s">
        <v>1719</v>
      </c>
      <c r="I12" s="291" t="s">
        <v>1786</v>
      </c>
      <c r="J12" s="133" t="s">
        <v>1720</v>
      </c>
      <c r="K12" s="316" t="s">
        <v>1786</v>
      </c>
      <c r="L12" s="133" t="s">
        <v>1721</v>
      </c>
      <c r="M12" s="133" t="s">
        <v>1722</v>
      </c>
      <c r="N12" s="251"/>
      <c r="O12" s="133" t="s">
        <v>556</v>
      </c>
    </row>
    <row r="13" spans="1:15" ht="135" customHeight="1">
      <c r="A13" s="108" t="s">
        <v>523</v>
      </c>
      <c r="B13" s="133" t="s">
        <v>524</v>
      </c>
      <c r="C13" s="133" t="s">
        <v>238</v>
      </c>
      <c r="D13" s="118" t="s">
        <v>557</v>
      </c>
      <c r="E13" s="116" t="s">
        <v>318</v>
      </c>
      <c r="F13" s="122"/>
      <c r="G13" s="122"/>
      <c r="H13" s="118" t="s">
        <v>1723</v>
      </c>
      <c r="I13" s="291" t="s">
        <v>1789</v>
      </c>
      <c r="J13" s="118" t="s">
        <v>1723</v>
      </c>
      <c r="K13" s="316" t="s">
        <v>1723</v>
      </c>
      <c r="L13" s="118" t="s">
        <v>1723</v>
      </c>
      <c r="M13" s="118" t="s">
        <v>1723</v>
      </c>
      <c r="N13" s="251"/>
      <c r="O13" s="133" t="s">
        <v>1724</v>
      </c>
    </row>
    <row r="14" spans="1:15" ht="100.5" customHeight="1">
      <c r="A14" s="108" t="s">
        <v>523</v>
      </c>
      <c r="B14" s="133" t="s">
        <v>524</v>
      </c>
      <c r="C14" s="133" t="s">
        <v>238</v>
      </c>
      <c r="D14" s="138" t="s">
        <v>558</v>
      </c>
      <c r="E14" s="116" t="s">
        <v>318</v>
      </c>
      <c r="F14" s="122"/>
      <c r="G14" s="117">
        <v>1000000</v>
      </c>
      <c r="H14" s="118" t="s">
        <v>1725</v>
      </c>
      <c r="I14" s="291" t="s">
        <v>1790</v>
      </c>
      <c r="J14" s="118" t="s">
        <v>1726</v>
      </c>
      <c r="K14" s="316" t="s">
        <v>2037</v>
      </c>
      <c r="L14" s="118" t="s">
        <v>1727</v>
      </c>
      <c r="M14" s="118" t="s">
        <v>1727</v>
      </c>
      <c r="N14" s="251"/>
      <c r="O14" s="118" t="s">
        <v>559</v>
      </c>
    </row>
    <row r="15" spans="1:15" ht="64.5" customHeight="1">
      <c r="A15" s="108" t="s">
        <v>523</v>
      </c>
      <c r="B15" s="118" t="s">
        <v>524</v>
      </c>
      <c r="C15" s="118" t="s">
        <v>238</v>
      </c>
      <c r="D15" s="118" t="s">
        <v>560</v>
      </c>
      <c r="E15" s="116" t="s">
        <v>318</v>
      </c>
      <c r="F15" s="117"/>
      <c r="G15" s="117"/>
      <c r="H15" s="108" t="s">
        <v>1728</v>
      </c>
      <c r="I15" s="260" t="s">
        <v>1791</v>
      </c>
      <c r="J15" s="108" t="s">
        <v>1728</v>
      </c>
      <c r="K15" s="316" t="s">
        <v>2446</v>
      </c>
      <c r="L15" s="108" t="s">
        <v>1729</v>
      </c>
      <c r="M15" s="114" t="s">
        <v>1728</v>
      </c>
      <c r="N15" s="236"/>
      <c r="O15" s="108" t="s">
        <v>561</v>
      </c>
    </row>
    <row r="16" spans="1:15" ht="51">
      <c r="A16" s="108" t="s">
        <v>523</v>
      </c>
      <c r="B16" s="133" t="s">
        <v>524</v>
      </c>
      <c r="C16" s="133" t="s">
        <v>238</v>
      </c>
      <c r="D16" s="138" t="s">
        <v>562</v>
      </c>
      <c r="E16" s="116" t="s">
        <v>318</v>
      </c>
      <c r="F16" s="122">
        <v>4500000</v>
      </c>
      <c r="G16" s="122"/>
      <c r="H16" s="118" t="s">
        <v>563</v>
      </c>
      <c r="I16" s="291" t="s">
        <v>1792</v>
      </c>
      <c r="J16" s="118" t="s">
        <v>563</v>
      </c>
      <c r="K16" s="316" t="s">
        <v>2047</v>
      </c>
      <c r="L16" s="118" t="s">
        <v>564</v>
      </c>
      <c r="M16" s="118" t="s">
        <v>565</v>
      </c>
      <c r="N16" s="251"/>
      <c r="O16" s="133" t="s">
        <v>566</v>
      </c>
    </row>
    <row r="17" spans="1:15" ht="132.75" customHeight="1">
      <c r="A17" s="108" t="s">
        <v>523</v>
      </c>
      <c r="B17" s="133" t="s">
        <v>524</v>
      </c>
      <c r="C17" s="125" t="s">
        <v>243</v>
      </c>
      <c r="D17" s="108" t="s">
        <v>567</v>
      </c>
      <c r="E17" s="116" t="s">
        <v>318</v>
      </c>
      <c r="F17" s="122"/>
      <c r="G17" s="122"/>
      <c r="H17" s="125" t="s">
        <v>1730</v>
      </c>
      <c r="I17" s="260" t="s">
        <v>1793</v>
      </c>
      <c r="J17" s="125" t="s">
        <v>568</v>
      </c>
      <c r="K17" s="260" t="s">
        <v>2456</v>
      </c>
      <c r="L17" s="125" t="s">
        <v>568</v>
      </c>
      <c r="M17" s="125" t="s">
        <v>568</v>
      </c>
      <c r="N17" s="227"/>
      <c r="O17" s="125" t="s">
        <v>1731</v>
      </c>
    </row>
    <row r="18" spans="1:15" ht="123" customHeight="1">
      <c r="A18" s="108" t="s">
        <v>304</v>
      </c>
      <c r="B18" s="125" t="s">
        <v>404</v>
      </c>
      <c r="C18" s="125" t="s">
        <v>422</v>
      </c>
      <c r="D18" s="108" t="s">
        <v>423</v>
      </c>
      <c r="E18" s="116" t="s">
        <v>318</v>
      </c>
      <c r="F18" s="122"/>
      <c r="G18" s="122"/>
      <c r="H18" s="125" t="s">
        <v>569</v>
      </c>
      <c r="I18" s="260" t="s">
        <v>1794</v>
      </c>
      <c r="J18" s="125" t="s">
        <v>570</v>
      </c>
      <c r="K18" s="317" t="s">
        <v>1794</v>
      </c>
      <c r="L18" s="125" t="s">
        <v>571</v>
      </c>
      <c r="M18" s="125" t="s">
        <v>572</v>
      </c>
      <c r="N18" s="227" t="s">
        <v>2048</v>
      </c>
      <c r="O18" s="125" t="s">
        <v>573</v>
      </c>
    </row>
  </sheetData>
  <mergeCells count="1">
    <mergeCell ref="A1:O1"/>
  </mergeCells>
  <pageMargins left="0.70866141732283472" right="0.70866141732283472" top="0.74803149606299213" bottom="0.74803149606299213" header="0.31496062992125984" footer="0.31496062992125984"/>
  <pageSetup paperSize="9" scale="52" orientation="landscape" horizontalDpi="300" verticalDpi="300" r:id="rId1"/>
  <headerFooter>
    <oddFooter>&amp;R&amp;P</oddFooter>
  </headerFooter>
</worksheet>
</file>

<file path=xl/worksheets/sheet13.xml><?xml version="1.0" encoding="utf-8"?>
<worksheet xmlns="http://schemas.openxmlformats.org/spreadsheetml/2006/main" xmlns:r="http://schemas.openxmlformats.org/officeDocument/2006/relationships">
  <dimension ref="A1:M68"/>
  <sheetViews>
    <sheetView view="pageBreakPreview" zoomScaleSheetLayoutView="100" workbookViewId="0">
      <selection activeCell="J43" sqref="J43"/>
    </sheetView>
  </sheetViews>
  <sheetFormatPr defaultRowHeight="15"/>
  <cols>
    <col min="2" max="2" width="16.7109375" customWidth="1"/>
    <col min="3" max="3" width="16.5703125" customWidth="1"/>
    <col min="4" max="4" width="29.7109375" customWidth="1"/>
    <col min="5" max="5" width="10.28515625" bestFit="1" customWidth="1"/>
    <col min="6" max="6" width="10.85546875" bestFit="1" customWidth="1"/>
    <col min="7" max="7" width="10.85546875" style="253" customWidth="1"/>
    <col min="8" max="8" width="10.85546875" bestFit="1" customWidth="1"/>
    <col min="9" max="9" width="10.85546875" customWidth="1"/>
    <col min="10" max="11" width="10.5703125" bestFit="1" customWidth="1"/>
    <col min="12" max="12" width="10.5703125" customWidth="1"/>
    <col min="13" max="13" width="12.7109375" customWidth="1"/>
  </cols>
  <sheetData>
    <row r="1" spans="1:13" ht="18">
      <c r="A1" s="404" t="s">
        <v>574</v>
      </c>
      <c r="B1" s="404"/>
      <c r="C1" s="404"/>
      <c r="D1" s="404"/>
      <c r="E1" s="404"/>
      <c r="F1" s="404"/>
      <c r="G1" s="404"/>
      <c r="H1" s="404"/>
      <c r="I1" s="404"/>
      <c r="J1" s="404"/>
      <c r="K1" s="404"/>
      <c r="L1" s="404"/>
      <c r="M1" s="404"/>
    </row>
    <row r="2" spans="1:13" ht="38.25">
      <c r="A2" s="75" t="s">
        <v>315</v>
      </c>
      <c r="B2" s="75" t="s">
        <v>62</v>
      </c>
      <c r="C2" s="75" t="s">
        <v>63</v>
      </c>
      <c r="D2" s="75" t="s">
        <v>65</v>
      </c>
      <c r="E2" s="75" t="s">
        <v>99</v>
      </c>
      <c r="F2" s="76" t="s">
        <v>94</v>
      </c>
      <c r="G2" s="76" t="s">
        <v>1771</v>
      </c>
      <c r="H2" s="76" t="s">
        <v>95</v>
      </c>
      <c r="I2" s="76" t="s">
        <v>2035</v>
      </c>
      <c r="J2" s="76" t="s">
        <v>96</v>
      </c>
      <c r="K2" s="76" t="s">
        <v>97</v>
      </c>
      <c r="L2" s="76" t="s">
        <v>1772</v>
      </c>
      <c r="M2" s="75" t="s">
        <v>98</v>
      </c>
    </row>
    <row r="3" spans="1:13" ht="51">
      <c r="A3" s="100" t="s">
        <v>116</v>
      </c>
      <c r="B3" s="100" t="s">
        <v>117</v>
      </c>
      <c r="C3" s="100" t="s">
        <v>118</v>
      </c>
      <c r="D3" s="103" t="s">
        <v>576</v>
      </c>
      <c r="E3" s="208">
        <v>1084725</v>
      </c>
      <c r="F3" s="139">
        <v>250000</v>
      </c>
      <c r="G3" s="254">
        <v>138466</v>
      </c>
      <c r="H3" s="139">
        <v>500000</v>
      </c>
      <c r="I3" s="325">
        <v>272451</v>
      </c>
      <c r="J3" s="139">
        <v>750000</v>
      </c>
      <c r="K3" s="139">
        <v>100000</v>
      </c>
      <c r="L3" s="331" t="s">
        <v>2092</v>
      </c>
      <c r="M3" s="100" t="s">
        <v>505</v>
      </c>
    </row>
    <row r="4" spans="1:13" ht="51">
      <c r="A4" s="100" t="s">
        <v>116</v>
      </c>
      <c r="B4" s="100" t="s">
        <v>117</v>
      </c>
      <c r="C4" s="100" t="s">
        <v>118</v>
      </c>
      <c r="D4" s="103" t="s">
        <v>577</v>
      </c>
      <c r="E4" s="212">
        <v>41090</v>
      </c>
      <c r="F4" s="100" t="s">
        <v>125</v>
      </c>
      <c r="G4" s="252" t="s">
        <v>125</v>
      </c>
      <c r="H4" s="100" t="s">
        <v>125</v>
      </c>
      <c r="I4" s="252" t="s">
        <v>125</v>
      </c>
      <c r="J4" s="100" t="s">
        <v>125</v>
      </c>
      <c r="K4" s="112">
        <v>41090</v>
      </c>
      <c r="L4" s="328"/>
      <c r="M4" s="100" t="s">
        <v>578</v>
      </c>
    </row>
    <row r="5" spans="1:13" ht="51">
      <c r="A5" s="100" t="s">
        <v>116</v>
      </c>
      <c r="B5" s="100" t="s">
        <v>117</v>
      </c>
      <c r="C5" s="100" t="s">
        <v>118</v>
      </c>
      <c r="D5" s="103" t="s">
        <v>579</v>
      </c>
      <c r="E5" s="207" t="s">
        <v>580</v>
      </c>
      <c r="F5" s="100" t="s">
        <v>125</v>
      </c>
      <c r="G5" s="252" t="s">
        <v>125</v>
      </c>
      <c r="H5" s="100" t="s">
        <v>125</v>
      </c>
      <c r="I5" s="252" t="s">
        <v>125</v>
      </c>
      <c r="J5" s="100" t="s">
        <v>125</v>
      </c>
      <c r="K5" s="98">
        <v>12</v>
      </c>
      <c r="L5" s="327"/>
      <c r="M5" s="100" t="s">
        <v>581</v>
      </c>
    </row>
    <row r="6" spans="1:13" ht="51">
      <c r="A6" s="100" t="s">
        <v>116</v>
      </c>
      <c r="B6" s="100" t="s">
        <v>117</v>
      </c>
      <c r="C6" s="98" t="s">
        <v>582</v>
      </c>
      <c r="D6" s="133" t="s">
        <v>583</v>
      </c>
      <c r="E6" s="206">
        <v>1</v>
      </c>
      <c r="F6" s="105">
        <v>1</v>
      </c>
      <c r="G6" s="255">
        <v>1</v>
      </c>
      <c r="H6" s="105">
        <v>1</v>
      </c>
      <c r="I6" s="323">
        <v>1</v>
      </c>
      <c r="J6" s="105">
        <v>1</v>
      </c>
      <c r="K6" s="105">
        <v>1</v>
      </c>
      <c r="L6" s="329"/>
      <c r="M6" s="100" t="s">
        <v>484</v>
      </c>
    </row>
    <row r="7" spans="1:13" ht="51">
      <c r="A7" s="100" t="s">
        <v>116</v>
      </c>
      <c r="B7" s="100" t="s">
        <v>117</v>
      </c>
      <c r="C7" s="98" t="s">
        <v>582</v>
      </c>
      <c r="D7" s="107" t="s">
        <v>584</v>
      </c>
      <c r="E7" s="207">
        <v>2</v>
      </c>
      <c r="F7" s="100">
        <v>0</v>
      </c>
      <c r="G7" s="252">
        <v>0</v>
      </c>
      <c r="H7" s="100">
        <v>0</v>
      </c>
      <c r="I7" s="271">
        <v>1</v>
      </c>
      <c r="J7" s="100">
        <v>0</v>
      </c>
      <c r="K7" s="100">
        <v>0</v>
      </c>
      <c r="L7" s="327" t="s">
        <v>2093</v>
      </c>
      <c r="M7" s="100" t="s">
        <v>585</v>
      </c>
    </row>
    <row r="8" spans="1:13" ht="51">
      <c r="A8" s="100" t="s">
        <v>116</v>
      </c>
      <c r="B8" s="100" t="s">
        <v>117</v>
      </c>
      <c r="C8" s="98" t="s">
        <v>582</v>
      </c>
      <c r="D8" s="103" t="s">
        <v>586</v>
      </c>
      <c r="E8" s="207">
        <v>5</v>
      </c>
      <c r="F8" s="98" t="s">
        <v>125</v>
      </c>
      <c r="G8" s="252" t="s">
        <v>125</v>
      </c>
      <c r="H8" s="98" t="s">
        <v>125</v>
      </c>
      <c r="I8" s="252" t="s">
        <v>125</v>
      </c>
      <c r="J8" s="98" t="s">
        <v>125</v>
      </c>
      <c r="K8" s="98">
        <v>35</v>
      </c>
      <c r="L8" s="327"/>
      <c r="M8" s="98" t="s">
        <v>587</v>
      </c>
    </row>
    <row r="9" spans="1:13" ht="51">
      <c r="A9" s="100" t="s">
        <v>116</v>
      </c>
      <c r="B9" s="100" t="s">
        <v>117</v>
      </c>
      <c r="C9" s="98" t="s">
        <v>582</v>
      </c>
      <c r="D9" s="103" t="s">
        <v>588</v>
      </c>
      <c r="E9" s="207">
        <v>5</v>
      </c>
      <c r="F9" s="98" t="s">
        <v>125</v>
      </c>
      <c r="G9" s="252" t="s">
        <v>125</v>
      </c>
      <c r="H9" s="98" t="s">
        <v>125</v>
      </c>
      <c r="I9" s="252" t="s">
        <v>125</v>
      </c>
      <c r="J9" s="98" t="s">
        <v>125</v>
      </c>
      <c r="K9" s="98">
        <v>35</v>
      </c>
      <c r="L9" s="327"/>
      <c r="M9" s="98" t="s">
        <v>587</v>
      </c>
    </row>
    <row r="10" spans="1:13" ht="51">
      <c r="A10" s="100" t="s">
        <v>116</v>
      </c>
      <c r="B10" s="100" t="s">
        <v>117</v>
      </c>
      <c r="C10" s="98" t="s">
        <v>582</v>
      </c>
      <c r="D10" s="103" t="s">
        <v>589</v>
      </c>
      <c r="E10" s="207">
        <v>0</v>
      </c>
      <c r="F10" s="100" t="s">
        <v>132</v>
      </c>
      <c r="G10" s="252">
        <v>0</v>
      </c>
      <c r="H10" s="100" t="s">
        <v>132</v>
      </c>
      <c r="I10" s="271">
        <v>0</v>
      </c>
      <c r="J10" s="100" t="s">
        <v>132</v>
      </c>
      <c r="K10" s="98" t="s">
        <v>132</v>
      </c>
      <c r="L10" s="327"/>
      <c r="M10" s="98" t="s">
        <v>590</v>
      </c>
    </row>
    <row r="11" spans="1:13" ht="51">
      <c r="A11" s="100" t="s">
        <v>116</v>
      </c>
      <c r="B11" s="100" t="s">
        <v>117</v>
      </c>
      <c r="C11" s="98" t="s">
        <v>582</v>
      </c>
      <c r="D11" s="103" t="s">
        <v>591</v>
      </c>
      <c r="E11" s="207">
        <v>0</v>
      </c>
      <c r="F11" s="100" t="s">
        <v>132</v>
      </c>
      <c r="G11" s="252">
        <v>1</v>
      </c>
      <c r="H11" s="100" t="s">
        <v>132</v>
      </c>
      <c r="I11" s="271">
        <v>0</v>
      </c>
      <c r="J11" s="100" t="s">
        <v>132</v>
      </c>
      <c r="K11" s="98" t="s">
        <v>132</v>
      </c>
      <c r="L11" s="327"/>
      <c r="M11" s="98" t="s">
        <v>592</v>
      </c>
    </row>
    <row r="12" spans="1:13" ht="51">
      <c r="A12" s="100" t="s">
        <v>116</v>
      </c>
      <c r="B12" s="100" t="s">
        <v>117</v>
      </c>
      <c r="C12" s="98" t="s">
        <v>582</v>
      </c>
      <c r="D12" s="103" t="s">
        <v>593</v>
      </c>
      <c r="E12" s="207">
        <v>1</v>
      </c>
      <c r="F12" s="100" t="s">
        <v>132</v>
      </c>
      <c r="G12" s="252">
        <v>0</v>
      </c>
      <c r="H12" s="100" t="s">
        <v>132</v>
      </c>
      <c r="I12" s="271">
        <v>1</v>
      </c>
      <c r="J12" s="100" t="s">
        <v>132</v>
      </c>
      <c r="K12" s="98" t="s">
        <v>132</v>
      </c>
      <c r="L12" s="327" t="s">
        <v>2094</v>
      </c>
      <c r="M12" s="100" t="s">
        <v>594</v>
      </c>
    </row>
    <row r="13" spans="1:13" ht="51">
      <c r="A13" s="100" t="s">
        <v>157</v>
      </c>
      <c r="B13" s="100" t="s">
        <v>259</v>
      </c>
      <c r="C13" s="100" t="s">
        <v>595</v>
      </c>
      <c r="D13" s="103" t="s">
        <v>596</v>
      </c>
      <c r="E13" s="207">
        <v>397</v>
      </c>
      <c r="F13" s="98" t="s">
        <v>132</v>
      </c>
      <c r="G13" s="252">
        <v>4</v>
      </c>
      <c r="H13" s="98" t="s">
        <v>132</v>
      </c>
      <c r="I13" s="271">
        <v>3</v>
      </c>
      <c r="J13" s="98" t="s">
        <v>132</v>
      </c>
      <c r="K13" s="98" t="s">
        <v>132</v>
      </c>
      <c r="L13" s="327"/>
      <c r="M13" s="98" t="s">
        <v>128</v>
      </c>
    </row>
    <row r="14" spans="1:13" ht="51">
      <c r="A14" s="100" t="s">
        <v>157</v>
      </c>
      <c r="B14" s="100" t="s">
        <v>259</v>
      </c>
      <c r="C14" s="100" t="s">
        <v>595</v>
      </c>
      <c r="D14" s="109" t="s">
        <v>597</v>
      </c>
      <c r="E14" s="207">
        <v>395</v>
      </c>
      <c r="F14" s="98" t="s">
        <v>132</v>
      </c>
      <c r="G14" s="252">
        <v>6</v>
      </c>
      <c r="H14" s="98" t="s">
        <v>132</v>
      </c>
      <c r="I14" s="271">
        <v>3</v>
      </c>
      <c r="J14" s="98" t="s">
        <v>132</v>
      </c>
      <c r="K14" s="98" t="s">
        <v>132</v>
      </c>
      <c r="L14" s="327"/>
      <c r="M14" s="100" t="s">
        <v>128</v>
      </c>
    </row>
    <row r="15" spans="1:13" ht="51">
      <c r="A15" s="100" t="s">
        <v>157</v>
      </c>
      <c r="B15" s="100" t="s">
        <v>259</v>
      </c>
      <c r="C15" s="100" t="s">
        <v>598</v>
      </c>
      <c r="D15" s="100" t="s">
        <v>599</v>
      </c>
      <c r="E15" s="207">
        <v>627</v>
      </c>
      <c r="F15" s="100" t="s">
        <v>132</v>
      </c>
      <c r="G15" s="252">
        <v>653</v>
      </c>
      <c r="H15" s="100" t="s">
        <v>132</v>
      </c>
      <c r="I15" s="271">
        <v>651</v>
      </c>
      <c r="J15" s="100" t="s">
        <v>132</v>
      </c>
      <c r="K15" s="98" t="s">
        <v>132</v>
      </c>
      <c r="L15" s="327" t="s">
        <v>2095</v>
      </c>
      <c r="M15" s="100" t="s">
        <v>600</v>
      </c>
    </row>
    <row r="16" spans="1:13" ht="51">
      <c r="A16" s="100" t="s">
        <v>157</v>
      </c>
      <c r="B16" s="100" t="s">
        <v>259</v>
      </c>
      <c r="C16" s="100" t="s">
        <v>598</v>
      </c>
      <c r="D16" s="100" t="s">
        <v>601</v>
      </c>
      <c r="E16" s="207">
        <v>45</v>
      </c>
      <c r="F16" s="100" t="s">
        <v>132</v>
      </c>
      <c r="G16" s="252">
        <v>0</v>
      </c>
      <c r="H16" s="100" t="s">
        <v>132</v>
      </c>
      <c r="I16" s="271">
        <v>4</v>
      </c>
      <c r="J16" s="100" t="s">
        <v>132</v>
      </c>
      <c r="K16" s="98" t="s">
        <v>132</v>
      </c>
      <c r="L16" s="327"/>
      <c r="M16" s="100" t="s">
        <v>602</v>
      </c>
    </row>
    <row r="17" spans="1:13" ht="63.75">
      <c r="A17" s="100" t="s">
        <v>157</v>
      </c>
      <c r="B17" s="100" t="s">
        <v>259</v>
      </c>
      <c r="C17" s="100" t="s">
        <v>598</v>
      </c>
      <c r="D17" s="100" t="s">
        <v>603</v>
      </c>
      <c r="E17" s="207">
        <v>5</v>
      </c>
      <c r="F17" s="101">
        <v>8</v>
      </c>
      <c r="G17" s="252">
        <v>4</v>
      </c>
      <c r="H17" s="101">
        <v>8</v>
      </c>
      <c r="I17" s="271">
        <v>6</v>
      </c>
      <c r="J17" s="101">
        <v>8</v>
      </c>
      <c r="K17" s="101">
        <v>8</v>
      </c>
      <c r="L17" s="327" t="s">
        <v>2106</v>
      </c>
      <c r="M17" s="100" t="s">
        <v>600</v>
      </c>
    </row>
    <row r="18" spans="1:13" ht="127.5">
      <c r="A18" s="100" t="s">
        <v>157</v>
      </c>
      <c r="B18" s="100" t="s">
        <v>259</v>
      </c>
      <c r="C18" s="100" t="s">
        <v>598</v>
      </c>
      <c r="D18" s="100" t="s">
        <v>604</v>
      </c>
      <c r="E18" s="207">
        <v>2</v>
      </c>
      <c r="F18" s="101">
        <v>1</v>
      </c>
      <c r="G18" s="252">
        <v>4</v>
      </c>
      <c r="H18" s="101">
        <v>1</v>
      </c>
      <c r="I18" s="271">
        <v>2</v>
      </c>
      <c r="J18" s="101">
        <v>1</v>
      </c>
      <c r="K18" s="101">
        <v>1</v>
      </c>
      <c r="L18" s="327" t="s">
        <v>2096</v>
      </c>
      <c r="M18" s="100" t="s">
        <v>600</v>
      </c>
    </row>
    <row r="19" spans="1:13" ht="38.25">
      <c r="A19" s="100" t="s">
        <v>157</v>
      </c>
      <c r="B19" s="100" t="s">
        <v>158</v>
      </c>
      <c r="C19" s="100" t="s">
        <v>605</v>
      </c>
      <c r="D19" s="100" t="s">
        <v>606</v>
      </c>
      <c r="E19" s="207" t="s">
        <v>124</v>
      </c>
      <c r="F19" s="98">
        <v>2</v>
      </c>
      <c r="G19" s="252">
        <v>0</v>
      </c>
      <c r="H19" s="98">
        <v>3</v>
      </c>
      <c r="I19" s="271">
        <v>1</v>
      </c>
      <c r="J19" s="98">
        <v>4</v>
      </c>
      <c r="K19" s="98">
        <v>6</v>
      </c>
      <c r="L19" s="327" t="s">
        <v>2097</v>
      </c>
      <c r="M19" s="100" t="s">
        <v>607</v>
      </c>
    </row>
    <row r="20" spans="1:13" ht="38.25">
      <c r="A20" s="100" t="s">
        <v>157</v>
      </c>
      <c r="B20" s="100" t="s">
        <v>158</v>
      </c>
      <c r="C20" s="100" t="s">
        <v>605</v>
      </c>
      <c r="D20" s="103" t="s">
        <v>608</v>
      </c>
      <c r="E20" s="98">
        <v>1</v>
      </c>
      <c r="F20" s="98">
        <v>1</v>
      </c>
      <c r="G20" s="252">
        <v>1</v>
      </c>
      <c r="H20" s="98">
        <v>2</v>
      </c>
      <c r="I20" s="271">
        <v>0</v>
      </c>
      <c r="J20" s="98">
        <v>3</v>
      </c>
      <c r="K20" s="98">
        <v>4</v>
      </c>
      <c r="L20" s="327" t="s">
        <v>2098</v>
      </c>
      <c r="M20" s="100" t="s">
        <v>609</v>
      </c>
    </row>
    <row r="21" spans="1:13" ht="38.25">
      <c r="A21" s="100" t="s">
        <v>157</v>
      </c>
      <c r="B21" s="100" t="s">
        <v>158</v>
      </c>
      <c r="C21" s="100" t="s">
        <v>605</v>
      </c>
      <c r="D21" s="103" t="s">
        <v>610</v>
      </c>
      <c r="E21" s="98">
        <v>2</v>
      </c>
      <c r="F21" s="98">
        <v>6</v>
      </c>
      <c r="G21" s="252">
        <v>7</v>
      </c>
      <c r="H21" s="98">
        <v>12</v>
      </c>
      <c r="I21" s="271">
        <v>14</v>
      </c>
      <c r="J21" s="98">
        <v>18</v>
      </c>
      <c r="K21" s="98">
        <v>24</v>
      </c>
      <c r="L21" s="327"/>
      <c r="M21" s="100" t="s">
        <v>607</v>
      </c>
    </row>
    <row r="22" spans="1:13" ht="38.25">
      <c r="A22" s="100" t="s">
        <v>157</v>
      </c>
      <c r="B22" s="100" t="s">
        <v>158</v>
      </c>
      <c r="C22" s="100" t="s">
        <v>605</v>
      </c>
      <c r="D22" s="98" t="s">
        <v>611</v>
      </c>
      <c r="E22" s="207">
        <v>101</v>
      </c>
      <c r="F22" s="98">
        <v>16</v>
      </c>
      <c r="G22" s="252">
        <v>16</v>
      </c>
      <c r="H22" s="98">
        <v>32</v>
      </c>
      <c r="I22" s="271">
        <v>43</v>
      </c>
      <c r="J22" s="98">
        <v>48</v>
      </c>
      <c r="K22" s="98">
        <v>52</v>
      </c>
      <c r="L22" s="327"/>
      <c r="M22" s="100" t="s">
        <v>612</v>
      </c>
    </row>
    <row r="23" spans="1:13" ht="38.25">
      <c r="A23" s="100" t="s">
        <v>157</v>
      </c>
      <c r="B23" s="100" t="s">
        <v>158</v>
      </c>
      <c r="C23" s="100" t="s">
        <v>351</v>
      </c>
      <c r="D23" s="103" t="s">
        <v>1797</v>
      </c>
      <c r="E23" s="207">
        <v>21</v>
      </c>
      <c r="F23" s="98">
        <v>12</v>
      </c>
      <c r="G23" s="252">
        <v>5</v>
      </c>
      <c r="H23" s="98">
        <v>24</v>
      </c>
      <c r="I23" s="271">
        <v>13</v>
      </c>
      <c r="J23" s="98">
        <v>36</v>
      </c>
      <c r="K23" s="98">
        <v>48</v>
      </c>
      <c r="L23" s="327"/>
      <c r="M23" s="98" t="s">
        <v>612</v>
      </c>
    </row>
    <row r="24" spans="1:13" ht="63.75">
      <c r="A24" s="100" t="s">
        <v>157</v>
      </c>
      <c r="B24" s="100" t="s">
        <v>158</v>
      </c>
      <c r="C24" s="100" t="s">
        <v>613</v>
      </c>
      <c r="D24" s="100" t="s">
        <v>1680</v>
      </c>
      <c r="E24" s="98">
        <v>136</v>
      </c>
      <c r="F24" s="98">
        <v>34</v>
      </c>
      <c r="G24" s="252">
        <v>4</v>
      </c>
      <c r="H24" s="98">
        <v>68</v>
      </c>
      <c r="I24" s="271">
        <v>4</v>
      </c>
      <c r="J24" s="98">
        <v>102</v>
      </c>
      <c r="K24" s="98">
        <v>136</v>
      </c>
      <c r="L24" s="327" t="s">
        <v>2099</v>
      </c>
      <c r="M24" s="100" t="s">
        <v>614</v>
      </c>
    </row>
    <row r="25" spans="1:13" ht="38.25">
      <c r="A25" s="100" t="s">
        <v>157</v>
      </c>
      <c r="B25" s="100" t="s">
        <v>158</v>
      </c>
      <c r="C25" s="100" t="s">
        <v>613</v>
      </c>
      <c r="D25" s="100" t="s">
        <v>615</v>
      </c>
      <c r="E25" s="207">
        <v>4</v>
      </c>
      <c r="F25" s="101" t="s">
        <v>456</v>
      </c>
      <c r="G25" s="252">
        <v>2000</v>
      </c>
      <c r="H25" s="101" t="s">
        <v>456</v>
      </c>
      <c r="I25" s="252">
        <v>0</v>
      </c>
      <c r="J25" s="101" t="s">
        <v>456</v>
      </c>
      <c r="K25" s="101" t="s">
        <v>456</v>
      </c>
      <c r="L25" s="327" t="s">
        <v>2443</v>
      </c>
      <c r="M25" s="100" t="s">
        <v>616</v>
      </c>
    </row>
    <row r="26" spans="1:13" ht="38.25">
      <c r="A26" s="100" t="s">
        <v>157</v>
      </c>
      <c r="B26" s="100" t="s">
        <v>158</v>
      </c>
      <c r="C26" s="100" t="s">
        <v>613</v>
      </c>
      <c r="D26" s="101" t="s">
        <v>617</v>
      </c>
      <c r="E26" s="105">
        <v>1</v>
      </c>
      <c r="F26" s="105">
        <v>1</v>
      </c>
      <c r="G26" s="255">
        <v>1</v>
      </c>
      <c r="H26" s="105">
        <v>1</v>
      </c>
      <c r="I26" s="323">
        <v>1</v>
      </c>
      <c r="J26" s="105">
        <v>1</v>
      </c>
      <c r="K26" s="105">
        <v>1</v>
      </c>
      <c r="L26" s="329"/>
      <c r="M26" s="100" t="s">
        <v>618</v>
      </c>
    </row>
    <row r="27" spans="1:13" ht="38.25">
      <c r="A27" s="100" t="s">
        <v>157</v>
      </c>
      <c r="B27" s="100" t="s">
        <v>158</v>
      </c>
      <c r="C27" s="100" t="s">
        <v>613</v>
      </c>
      <c r="D27" s="100" t="s">
        <v>619</v>
      </c>
      <c r="E27" s="207" t="s">
        <v>941</v>
      </c>
      <c r="F27" s="101" t="s">
        <v>456</v>
      </c>
      <c r="G27" s="252">
        <v>0</v>
      </c>
      <c r="H27" s="101" t="s">
        <v>456</v>
      </c>
      <c r="I27" s="271">
        <v>0</v>
      </c>
      <c r="J27" s="101" t="s">
        <v>456</v>
      </c>
      <c r="K27" s="101" t="s">
        <v>456</v>
      </c>
      <c r="L27" s="329"/>
      <c r="M27" s="100" t="s">
        <v>620</v>
      </c>
    </row>
    <row r="28" spans="1:13" ht="38.25">
      <c r="A28" s="100" t="s">
        <v>157</v>
      </c>
      <c r="B28" s="100" t="s">
        <v>158</v>
      </c>
      <c r="C28" s="100" t="s">
        <v>613</v>
      </c>
      <c r="D28" s="100" t="s">
        <v>621</v>
      </c>
      <c r="E28" s="207">
        <v>0</v>
      </c>
      <c r="F28" s="105">
        <v>1</v>
      </c>
      <c r="G28" s="255">
        <v>0</v>
      </c>
      <c r="H28" s="105">
        <v>1</v>
      </c>
      <c r="I28" s="323">
        <v>0</v>
      </c>
      <c r="J28" s="105">
        <v>1</v>
      </c>
      <c r="K28" s="105">
        <v>1</v>
      </c>
      <c r="L28" s="329" t="s">
        <v>2107</v>
      </c>
      <c r="M28" s="100" t="s">
        <v>620</v>
      </c>
    </row>
    <row r="29" spans="1:13" ht="38.25">
      <c r="A29" s="100" t="s">
        <v>157</v>
      </c>
      <c r="B29" s="100" t="s">
        <v>158</v>
      </c>
      <c r="C29" s="100" t="s">
        <v>613</v>
      </c>
      <c r="D29" s="100" t="s">
        <v>622</v>
      </c>
      <c r="E29" s="207">
        <v>0</v>
      </c>
      <c r="F29" s="100" t="s">
        <v>132</v>
      </c>
      <c r="G29" s="252">
        <v>0</v>
      </c>
      <c r="H29" s="100" t="s">
        <v>132</v>
      </c>
      <c r="I29" s="271">
        <v>0</v>
      </c>
      <c r="J29" s="100" t="s">
        <v>132</v>
      </c>
      <c r="K29" s="100" t="s">
        <v>132</v>
      </c>
      <c r="L29" s="329" t="s">
        <v>2107</v>
      </c>
      <c r="M29" s="100" t="s">
        <v>618</v>
      </c>
    </row>
    <row r="30" spans="1:13" ht="38.25">
      <c r="A30" s="100" t="s">
        <v>157</v>
      </c>
      <c r="B30" s="100" t="s">
        <v>158</v>
      </c>
      <c r="C30" s="100" t="s">
        <v>613</v>
      </c>
      <c r="D30" s="100" t="s">
        <v>623</v>
      </c>
      <c r="E30" s="207">
        <v>0</v>
      </c>
      <c r="F30" s="105">
        <v>1</v>
      </c>
      <c r="G30" s="255">
        <v>0</v>
      </c>
      <c r="H30" s="105">
        <v>1</v>
      </c>
      <c r="I30" s="323">
        <v>0</v>
      </c>
      <c r="J30" s="105">
        <v>1</v>
      </c>
      <c r="K30" s="105">
        <v>1</v>
      </c>
      <c r="L30" s="329" t="s">
        <v>2107</v>
      </c>
      <c r="M30" s="100" t="s">
        <v>624</v>
      </c>
    </row>
    <row r="31" spans="1:13" ht="51">
      <c r="A31" s="100" t="s">
        <v>157</v>
      </c>
      <c r="B31" s="100" t="s">
        <v>175</v>
      </c>
      <c r="C31" s="100" t="s">
        <v>176</v>
      </c>
      <c r="D31" s="101" t="s">
        <v>625</v>
      </c>
      <c r="E31" s="206">
        <v>1</v>
      </c>
      <c r="F31" s="105">
        <v>1</v>
      </c>
      <c r="G31" s="255">
        <v>1</v>
      </c>
      <c r="H31" s="105">
        <v>1</v>
      </c>
      <c r="I31" s="323">
        <v>1</v>
      </c>
      <c r="J31" s="105">
        <v>1</v>
      </c>
      <c r="K31" s="105">
        <v>1</v>
      </c>
      <c r="L31" s="329"/>
      <c r="M31" s="100" t="s">
        <v>626</v>
      </c>
    </row>
    <row r="32" spans="1:13" ht="38.25">
      <c r="A32" s="100" t="s">
        <v>157</v>
      </c>
      <c r="B32" s="100" t="s">
        <v>175</v>
      </c>
      <c r="C32" s="100" t="s">
        <v>176</v>
      </c>
      <c r="D32" s="98" t="s">
        <v>460</v>
      </c>
      <c r="E32" s="206">
        <v>1</v>
      </c>
      <c r="F32" s="105">
        <v>1</v>
      </c>
      <c r="G32" s="255">
        <v>1</v>
      </c>
      <c r="H32" s="105">
        <v>1</v>
      </c>
      <c r="I32" s="323">
        <v>1</v>
      </c>
      <c r="J32" s="105">
        <v>1</v>
      </c>
      <c r="K32" s="105">
        <v>1</v>
      </c>
      <c r="L32" s="329"/>
      <c r="M32" s="100" t="s">
        <v>461</v>
      </c>
    </row>
    <row r="33" spans="1:13" ht="38.25">
      <c r="A33" s="100" t="s">
        <v>157</v>
      </c>
      <c r="B33" s="100" t="s">
        <v>175</v>
      </c>
      <c r="C33" s="100" t="s">
        <v>176</v>
      </c>
      <c r="D33" s="103" t="s">
        <v>627</v>
      </c>
      <c r="E33" s="207">
        <v>13</v>
      </c>
      <c r="F33" s="111">
        <v>1</v>
      </c>
      <c r="G33" s="256">
        <v>1</v>
      </c>
      <c r="H33" s="111">
        <v>2</v>
      </c>
      <c r="I33" s="324">
        <v>2</v>
      </c>
      <c r="J33" s="111">
        <v>3</v>
      </c>
      <c r="K33" s="111">
        <v>4</v>
      </c>
      <c r="L33" s="330"/>
      <c r="M33" s="100" t="s">
        <v>628</v>
      </c>
    </row>
    <row r="34" spans="1:13" ht="38.25">
      <c r="A34" s="100" t="s">
        <v>157</v>
      </c>
      <c r="B34" s="100" t="s">
        <v>175</v>
      </c>
      <c r="C34" s="100" t="s">
        <v>176</v>
      </c>
      <c r="D34" s="103" t="s">
        <v>629</v>
      </c>
      <c r="E34" s="207">
        <v>22</v>
      </c>
      <c r="F34" s="111">
        <v>6</v>
      </c>
      <c r="G34" s="256">
        <v>4</v>
      </c>
      <c r="H34" s="111">
        <v>12</v>
      </c>
      <c r="I34" s="324">
        <v>3</v>
      </c>
      <c r="J34" s="111">
        <v>18</v>
      </c>
      <c r="K34" s="111">
        <v>24</v>
      </c>
      <c r="L34" s="330"/>
      <c r="M34" s="100" t="s">
        <v>628</v>
      </c>
    </row>
    <row r="35" spans="1:13" ht="38.25">
      <c r="A35" s="100" t="s">
        <v>157</v>
      </c>
      <c r="B35" s="100" t="s">
        <v>175</v>
      </c>
      <c r="C35" s="100" t="s">
        <v>351</v>
      </c>
      <c r="D35" s="101" t="s">
        <v>630</v>
      </c>
      <c r="E35" s="206">
        <v>1</v>
      </c>
      <c r="F35" s="105">
        <v>1</v>
      </c>
      <c r="G35" s="255">
        <v>1</v>
      </c>
      <c r="H35" s="105">
        <v>1</v>
      </c>
      <c r="I35" s="323">
        <v>1</v>
      </c>
      <c r="J35" s="105">
        <v>1</v>
      </c>
      <c r="K35" s="105">
        <v>1</v>
      </c>
      <c r="L35" s="329"/>
      <c r="M35" s="100" t="s">
        <v>631</v>
      </c>
    </row>
    <row r="36" spans="1:13" ht="25.5">
      <c r="A36" s="100" t="s">
        <v>157</v>
      </c>
      <c r="B36" s="100" t="s">
        <v>175</v>
      </c>
      <c r="C36" s="100" t="s">
        <v>351</v>
      </c>
      <c r="D36" s="98" t="s">
        <v>632</v>
      </c>
      <c r="E36" s="206" t="s">
        <v>633</v>
      </c>
      <c r="F36" s="99">
        <v>1</v>
      </c>
      <c r="G36" s="255">
        <v>1</v>
      </c>
      <c r="H36" s="99">
        <v>1</v>
      </c>
      <c r="I36" s="323">
        <v>1</v>
      </c>
      <c r="J36" s="99">
        <v>1</v>
      </c>
      <c r="K36" s="99">
        <v>1</v>
      </c>
      <c r="L36" s="329"/>
      <c r="M36" s="100" t="s">
        <v>634</v>
      </c>
    </row>
    <row r="37" spans="1:13" ht="51">
      <c r="A37" s="100" t="s">
        <v>157</v>
      </c>
      <c r="B37" s="100" t="s">
        <v>175</v>
      </c>
      <c r="C37" s="100" t="s">
        <v>351</v>
      </c>
      <c r="D37" s="100" t="s">
        <v>635</v>
      </c>
      <c r="E37" s="206">
        <v>1</v>
      </c>
      <c r="F37" s="105">
        <v>1</v>
      </c>
      <c r="G37" s="255">
        <v>1</v>
      </c>
      <c r="H37" s="105">
        <v>1</v>
      </c>
      <c r="I37" s="323">
        <v>1</v>
      </c>
      <c r="J37" s="105">
        <v>1</v>
      </c>
      <c r="K37" s="105">
        <v>1</v>
      </c>
      <c r="L37" s="329"/>
      <c r="M37" s="98" t="s">
        <v>636</v>
      </c>
    </row>
    <row r="38" spans="1:13" ht="25.5">
      <c r="A38" s="100" t="s">
        <v>157</v>
      </c>
      <c r="B38" s="100" t="s">
        <v>175</v>
      </c>
      <c r="C38" s="100" t="s">
        <v>351</v>
      </c>
      <c r="D38" s="100" t="s">
        <v>637</v>
      </c>
      <c r="E38" s="206">
        <v>0.95</v>
      </c>
      <c r="F38" s="105">
        <v>0.95</v>
      </c>
      <c r="G38" s="255">
        <v>0.95</v>
      </c>
      <c r="H38" s="105">
        <v>0.95</v>
      </c>
      <c r="I38" s="323">
        <v>0.98</v>
      </c>
      <c r="J38" s="105">
        <v>0.95</v>
      </c>
      <c r="K38" s="105">
        <v>0.95</v>
      </c>
      <c r="L38" s="329"/>
      <c r="M38" s="100" t="s">
        <v>128</v>
      </c>
    </row>
    <row r="39" spans="1:13" ht="25.5">
      <c r="A39" s="100" t="s">
        <v>157</v>
      </c>
      <c r="B39" s="100" t="s">
        <v>175</v>
      </c>
      <c r="C39" s="100" t="s">
        <v>351</v>
      </c>
      <c r="D39" s="100" t="s">
        <v>638</v>
      </c>
      <c r="E39" s="206" t="s">
        <v>633</v>
      </c>
      <c r="F39" s="100">
        <v>0</v>
      </c>
      <c r="G39" s="252" t="s">
        <v>1795</v>
      </c>
      <c r="H39" s="100">
        <v>0</v>
      </c>
      <c r="I39" s="271">
        <v>50</v>
      </c>
      <c r="J39" s="100">
        <v>0</v>
      </c>
      <c r="K39" s="100">
        <v>0</v>
      </c>
      <c r="L39" s="327"/>
      <c r="M39" s="100" t="s">
        <v>639</v>
      </c>
    </row>
    <row r="40" spans="1:13" ht="38.25">
      <c r="A40" s="100" t="s">
        <v>157</v>
      </c>
      <c r="B40" s="100" t="s">
        <v>175</v>
      </c>
      <c r="C40" s="100" t="s">
        <v>351</v>
      </c>
      <c r="D40" s="98" t="s">
        <v>640</v>
      </c>
      <c r="E40" s="211">
        <v>35</v>
      </c>
      <c r="F40" s="111" t="s">
        <v>132</v>
      </c>
      <c r="G40" s="256">
        <v>35</v>
      </c>
      <c r="H40" s="111" t="s">
        <v>132</v>
      </c>
      <c r="I40" s="324">
        <v>35</v>
      </c>
      <c r="J40" s="111" t="s">
        <v>132</v>
      </c>
      <c r="K40" s="111" t="s">
        <v>132</v>
      </c>
      <c r="L40" s="330"/>
      <c r="M40" s="100" t="s">
        <v>641</v>
      </c>
    </row>
    <row r="41" spans="1:13" ht="38.25">
      <c r="A41" s="100" t="s">
        <v>157</v>
      </c>
      <c r="B41" s="100" t="s">
        <v>175</v>
      </c>
      <c r="C41" s="100" t="s">
        <v>642</v>
      </c>
      <c r="D41" s="101" t="s">
        <v>643</v>
      </c>
      <c r="E41" s="232">
        <v>100000</v>
      </c>
      <c r="F41" s="100" t="s">
        <v>132</v>
      </c>
      <c r="G41" s="257">
        <v>1579022.1</v>
      </c>
      <c r="H41" s="100" t="s">
        <v>132</v>
      </c>
      <c r="I41" s="257">
        <v>4032612.24</v>
      </c>
      <c r="J41" s="100" t="s">
        <v>132</v>
      </c>
      <c r="K41" s="98" t="s">
        <v>132</v>
      </c>
      <c r="L41" s="327"/>
      <c r="M41" s="100" t="s">
        <v>644</v>
      </c>
    </row>
    <row r="42" spans="1:13" ht="38.25">
      <c r="A42" s="100" t="s">
        <v>157</v>
      </c>
      <c r="B42" s="100" t="s">
        <v>175</v>
      </c>
      <c r="C42" s="100" t="s">
        <v>642</v>
      </c>
      <c r="D42" s="103" t="s">
        <v>645</v>
      </c>
      <c r="E42" s="207">
        <v>2</v>
      </c>
      <c r="F42" s="98" t="s">
        <v>132</v>
      </c>
      <c r="G42" s="252">
        <v>0</v>
      </c>
      <c r="H42" s="98" t="s">
        <v>132</v>
      </c>
      <c r="I42" s="271">
        <v>0</v>
      </c>
      <c r="J42" s="98" t="s">
        <v>132</v>
      </c>
      <c r="K42" s="98" t="s">
        <v>132</v>
      </c>
      <c r="L42" s="327"/>
      <c r="M42" s="100" t="s">
        <v>646</v>
      </c>
    </row>
    <row r="43" spans="1:13" ht="63.75">
      <c r="A43" s="100" t="s">
        <v>157</v>
      </c>
      <c r="B43" s="100" t="s">
        <v>175</v>
      </c>
      <c r="C43" s="100" t="s">
        <v>183</v>
      </c>
      <c r="D43" s="101" t="s">
        <v>647</v>
      </c>
      <c r="E43" s="207">
        <v>4</v>
      </c>
      <c r="F43" s="100">
        <v>1</v>
      </c>
      <c r="G43" s="252">
        <v>1</v>
      </c>
      <c r="H43" s="100">
        <v>2</v>
      </c>
      <c r="I43" s="271">
        <v>1</v>
      </c>
      <c r="J43" s="100">
        <v>3</v>
      </c>
      <c r="K43" s="100">
        <v>4</v>
      </c>
      <c r="L43" s="327"/>
      <c r="M43" s="100" t="s">
        <v>648</v>
      </c>
    </row>
    <row r="44" spans="1:13" ht="51">
      <c r="A44" s="108" t="s">
        <v>157</v>
      </c>
      <c r="B44" s="100" t="s">
        <v>175</v>
      </c>
      <c r="C44" s="100" t="s">
        <v>186</v>
      </c>
      <c r="D44" s="101" t="s">
        <v>649</v>
      </c>
      <c r="E44" s="207">
        <v>12</v>
      </c>
      <c r="F44" s="100">
        <v>3</v>
      </c>
      <c r="G44" s="252">
        <v>3</v>
      </c>
      <c r="H44" s="100">
        <v>6</v>
      </c>
      <c r="I44" s="271">
        <v>6</v>
      </c>
      <c r="J44" s="100">
        <v>9</v>
      </c>
      <c r="K44" s="100">
        <v>12</v>
      </c>
      <c r="L44" s="327"/>
      <c r="M44" s="100" t="s">
        <v>190</v>
      </c>
    </row>
    <row r="45" spans="1:13" ht="38.25">
      <c r="A45" s="100" t="s">
        <v>157</v>
      </c>
      <c r="B45" s="100" t="s">
        <v>175</v>
      </c>
      <c r="C45" s="100" t="s">
        <v>186</v>
      </c>
      <c r="D45" s="101" t="s">
        <v>650</v>
      </c>
      <c r="E45" s="207">
        <v>0</v>
      </c>
      <c r="F45" s="100">
        <v>1</v>
      </c>
      <c r="G45" s="252">
        <v>0</v>
      </c>
      <c r="H45" s="100">
        <v>2</v>
      </c>
      <c r="I45" s="271">
        <v>1</v>
      </c>
      <c r="J45" s="100">
        <v>3</v>
      </c>
      <c r="K45" s="100">
        <v>4</v>
      </c>
      <c r="L45" s="327"/>
      <c r="M45" s="100" t="s">
        <v>651</v>
      </c>
    </row>
    <row r="46" spans="1:13" ht="63.75">
      <c r="A46" s="100" t="s">
        <v>157</v>
      </c>
      <c r="B46" s="100" t="s">
        <v>175</v>
      </c>
      <c r="C46" s="100" t="s">
        <v>202</v>
      </c>
      <c r="D46" s="101" t="s">
        <v>213</v>
      </c>
      <c r="E46" s="206">
        <v>1</v>
      </c>
      <c r="F46" s="105">
        <v>1</v>
      </c>
      <c r="G46" s="255">
        <v>1</v>
      </c>
      <c r="H46" s="105">
        <v>1</v>
      </c>
      <c r="I46" s="323">
        <v>1</v>
      </c>
      <c r="J46" s="105">
        <v>1</v>
      </c>
      <c r="K46" s="105">
        <v>1</v>
      </c>
      <c r="L46" s="329"/>
      <c r="M46" s="100" t="s">
        <v>214</v>
      </c>
    </row>
    <row r="47" spans="1:13" ht="25.5">
      <c r="A47" s="100" t="s">
        <v>220</v>
      </c>
      <c r="B47" s="100" t="s">
        <v>175</v>
      </c>
      <c r="C47" s="100" t="s">
        <v>198</v>
      </c>
      <c r="D47" s="100" t="s">
        <v>652</v>
      </c>
      <c r="E47" s="207">
        <v>0</v>
      </c>
      <c r="F47" s="100">
        <v>0</v>
      </c>
      <c r="G47" s="252">
        <v>2</v>
      </c>
      <c r="H47" s="100">
        <v>0</v>
      </c>
      <c r="I47" s="271">
        <v>2</v>
      </c>
      <c r="J47" s="100">
        <v>0</v>
      </c>
      <c r="K47" s="100">
        <v>0</v>
      </c>
      <c r="L47" s="327"/>
      <c r="M47" s="100" t="s">
        <v>653</v>
      </c>
    </row>
    <row r="48" spans="1:13" ht="25.5">
      <c r="A48" s="100" t="s">
        <v>220</v>
      </c>
      <c r="B48" s="100" t="s">
        <v>175</v>
      </c>
      <c r="C48" s="100" t="s">
        <v>198</v>
      </c>
      <c r="D48" s="100" t="s">
        <v>654</v>
      </c>
      <c r="E48" s="232">
        <v>100000</v>
      </c>
      <c r="F48" s="100">
        <v>0</v>
      </c>
      <c r="G48" s="257">
        <v>1500000</v>
      </c>
      <c r="H48" s="100">
        <v>0</v>
      </c>
      <c r="I48" s="325">
        <v>1500000</v>
      </c>
      <c r="J48" s="100">
        <v>0</v>
      </c>
      <c r="K48" s="100">
        <v>0</v>
      </c>
      <c r="L48" s="327"/>
      <c r="M48" s="100" t="s">
        <v>655</v>
      </c>
    </row>
    <row r="49" spans="1:13" ht="25.5">
      <c r="A49" s="100" t="s">
        <v>220</v>
      </c>
      <c r="B49" s="118" t="s">
        <v>524</v>
      </c>
      <c r="C49" s="100" t="s">
        <v>230</v>
      </c>
      <c r="D49" s="101" t="s">
        <v>656</v>
      </c>
      <c r="E49" s="229">
        <v>0.21579999999999999</v>
      </c>
      <c r="F49" s="105">
        <v>0.35</v>
      </c>
      <c r="G49" s="255">
        <v>0.29520000000000002</v>
      </c>
      <c r="H49" s="105">
        <v>0.35</v>
      </c>
      <c r="I49" s="323">
        <v>0.28999999999999998</v>
      </c>
      <c r="J49" s="105">
        <v>0.35</v>
      </c>
      <c r="K49" s="105">
        <v>0.35</v>
      </c>
      <c r="L49" s="329"/>
      <c r="M49" s="100" t="s">
        <v>505</v>
      </c>
    </row>
    <row r="50" spans="1:13" ht="25.5">
      <c r="A50" s="100" t="s">
        <v>220</v>
      </c>
      <c r="B50" s="100" t="s">
        <v>221</v>
      </c>
      <c r="C50" s="100" t="s">
        <v>222</v>
      </c>
      <c r="D50" s="101" t="s">
        <v>227</v>
      </c>
      <c r="E50" s="229">
        <v>1.2285999999999999</v>
      </c>
      <c r="F50" s="105">
        <v>0.25</v>
      </c>
      <c r="G50" s="255">
        <v>0.25750000000000001</v>
      </c>
      <c r="H50" s="105">
        <v>0.5</v>
      </c>
      <c r="I50" s="323">
        <v>0.56000000000000005</v>
      </c>
      <c r="J50" s="105">
        <v>0.75</v>
      </c>
      <c r="K50" s="105">
        <v>1</v>
      </c>
      <c r="L50" s="329"/>
      <c r="M50" s="100" t="s">
        <v>226</v>
      </c>
    </row>
    <row r="51" spans="1:13" ht="51">
      <c r="A51" s="100" t="s">
        <v>220</v>
      </c>
      <c r="B51" s="100" t="s">
        <v>221</v>
      </c>
      <c r="C51" s="100" t="s">
        <v>233</v>
      </c>
      <c r="D51" s="101" t="s">
        <v>234</v>
      </c>
      <c r="E51" s="206">
        <v>1</v>
      </c>
      <c r="F51" s="100" t="s">
        <v>125</v>
      </c>
      <c r="G51" s="252"/>
      <c r="H51" s="99">
        <v>1</v>
      </c>
      <c r="I51" s="323">
        <v>1</v>
      </c>
      <c r="J51" s="100" t="s">
        <v>125</v>
      </c>
      <c r="K51" s="100" t="s">
        <v>125</v>
      </c>
      <c r="L51" s="327"/>
      <c r="M51" s="100" t="s">
        <v>657</v>
      </c>
    </row>
    <row r="52" spans="1:13" ht="25.5">
      <c r="A52" s="100" t="s">
        <v>220</v>
      </c>
      <c r="B52" s="98" t="s">
        <v>221</v>
      </c>
      <c r="C52" s="98" t="s">
        <v>236</v>
      </c>
      <c r="D52" s="98" t="s">
        <v>1670</v>
      </c>
      <c r="E52" s="207">
        <v>1</v>
      </c>
      <c r="F52" s="98">
        <v>0</v>
      </c>
      <c r="G52" s="252">
        <v>1</v>
      </c>
      <c r="H52" s="98">
        <v>1</v>
      </c>
      <c r="I52" s="271">
        <v>1</v>
      </c>
      <c r="J52" s="98">
        <v>1</v>
      </c>
      <c r="K52" s="98">
        <v>2</v>
      </c>
      <c r="L52" s="327"/>
      <c r="M52" s="98" t="s">
        <v>237</v>
      </c>
    </row>
    <row r="53" spans="1:13" ht="51">
      <c r="A53" s="100" t="s">
        <v>258</v>
      </c>
      <c r="B53" s="98" t="s">
        <v>259</v>
      </c>
      <c r="C53" s="98" t="s">
        <v>260</v>
      </c>
      <c r="D53" s="103" t="s">
        <v>1681</v>
      </c>
      <c r="E53" s="207">
        <v>42</v>
      </c>
      <c r="F53" s="100" t="s">
        <v>132</v>
      </c>
      <c r="G53" s="252">
        <v>10</v>
      </c>
      <c r="H53" s="100" t="s">
        <v>132</v>
      </c>
      <c r="I53" s="271">
        <v>5</v>
      </c>
      <c r="J53" s="100" t="s">
        <v>132</v>
      </c>
      <c r="K53" s="100" t="s">
        <v>132</v>
      </c>
      <c r="L53" s="327" t="s">
        <v>2100</v>
      </c>
      <c r="M53" s="98" t="s">
        <v>600</v>
      </c>
    </row>
    <row r="54" spans="1:13" ht="51">
      <c r="A54" s="100" t="s">
        <v>258</v>
      </c>
      <c r="B54" s="100" t="s">
        <v>259</v>
      </c>
      <c r="C54" s="98" t="s">
        <v>260</v>
      </c>
      <c r="D54" s="107" t="s">
        <v>658</v>
      </c>
      <c r="E54" s="207">
        <v>19</v>
      </c>
      <c r="F54" s="100">
        <v>19</v>
      </c>
      <c r="G54" s="252">
        <v>19</v>
      </c>
      <c r="H54" s="100">
        <v>19</v>
      </c>
      <c r="I54" s="271">
        <v>19</v>
      </c>
      <c r="J54" s="100">
        <v>19</v>
      </c>
      <c r="K54" s="100">
        <v>22</v>
      </c>
      <c r="L54" s="327"/>
      <c r="M54" s="100" t="s">
        <v>659</v>
      </c>
    </row>
    <row r="55" spans="1:13" ht="51">
      <c r="A55" s="100" t="s">
        <v>258</v>
      </c>
      <c r="B55" s="100" t="s">
        <v>259</v>
      </c>
      <c r="C55" s="98" t="s">
        <v>260</v>
      </c>
      <c r="D55" s="103" t="s">
        <v>660</v>
      </c>
      <c r="E55" s="206">
        <v>1</v>
      </c>
      <c r="F55" s="105">
        <v>1</v>
      </c>
      <c r="G55" s="255">
        <v>1</v>
      </c>
      <c r="H55" s="105">
        <v>1</v>
      </c>
      <c r="I55" s="323">
        <v>1</v>
      </c>
      <c r="J55" s="105">
        <v>1</v>
      </c>
      <c r="K55" s="105">
        <v>1</v>
      </c>
      <c r="L55" s="329"/>
      <c r="M55" s="100" t="s">
        <v>661</v>
      </c>
    </row>
    <row r="56" spans="1:13" ht="51">
      <c r="A56" s="100" t="s">
        <v>258</v>
      </c>
      <c r="B56" s="100" t="s">
        <v>259</v>
      </c>
      <c r="C56" s="98" t="s">
        <v>260</v>
      </c>
      <c r="D56" s="98" t="s">
        <v>662</v>
      </c>
      <c r="E56" s="233">
        <v>0.24</v>
      </c>
      <c r="F56" s="121" t="s">
        <v>663</v>
      </c>
      <c r="G56" s="258">
        <v>0.34399999999999997</v>
      </c>
      <c r="H56" s="121" t="s">
        <v>664</v>
      </c>
      <c r="I56" s="326">
        <v>0.34699999999999998</v>
      </c>
      <c r="J56" s="121" t="s">
        <v>665</v>
      </c>
      <c r="K56" s="121" t="s">
        <v>666</v>
      </c>
      <c r="L56" s="327" t="s">
        <v>2101</v>
      </c>
      <c r="M56" s="100" t="s">
        <v>661</v>
      </c>
    </row>
    <row r="57" spans="1:13" ht="51">
      <c r="A57" s="100" t="s">
        <v>258</v>
      </c>
      <c r="B57" s="100" t="s">
        <v>259</v>
      </c>
      <c r="C57" s="98" t="s">
        <v>260</v>
      </c>
      <c r="D57" s="98" t="s">
        <v>667</v>
      </c>
      <c r="E57" s="234">
        <v>1.7000000000000001E-2</v>
      </c>
      <c r="F57" s="121" t="s">
        <v>668</v>
      </c>
      <c r="G57" s="258">
        <v>2.3E-2</v>
      </c>
      <c r="H57" s="121" t="s">
        <v>669</v>
      </c>
      <c r="I57" s="326">
        <v>2.1000000000000001E-2</v>
      </c>
      <c r="J57" s="121" t="s">
        <v>670</v>
      </c>
      <c r="K57" s="121" t="s">
        <v>671</v>
      </c>
      <c r="L57" s="327" t="s">
        <v>2095</v>
      </c>
      <c r="M57" s="100" t="s">
        <v>661</v>
      </c>
    </row>
    <row r="58" spans="1:13" ht="51">
      <c r="A58" s="100" t="s">
        <v>258</v>
      </c>
      <c r="B58" s="100" t="s">
        <v>259</v>
      </c>
      <c r="C58" s="98" t="s">
        <v>260</v>
      </c>
      <c r="D58" s="98" t="s">
        <v>672</v>
      </c>
      <c r="E58" s="235" t="s">
        <v>679</v>
      </c>
      <c r="F58" s="121" t="s">
        <v>673</v>
      </c>
      <c r="G58" s="258">
        <v>0.32500000000000001</v>
      </c>
      <c r="H58" s="121" t="s">
        <v>674</v>
      </c>
      <c r="I58" s="323">
        <v>0.23</v>
      </c>
      <c r="J58" s="121" t="s">
        <v>675</v>
      </c>
      <c r="K58" s="121" t="s">
        <v>676</v>
      </c>
      <c r="L58" s="327" t="s">
        <v>2095</v>
      </c>
      <c r="M58" s="100" t="s">
        <v>661</v>
      </c>
    </row>
    <row r="59" spans="1:13" ht="51">
      <c r="A59" s="100" t="s">
        <v>258</v>
      </c>
      <c r="B59" s="100" t="s">
        <v>259</v>
      </c>
      <c r="C59" s="98" t="s">
        <v>260</v>
      </c>
      <c r="D59" s="98" t="s">
        <v>677</v>
      </c>
      <c r="E59" s="233">
        <v>0.31</v>
      </c>
      <c r="F59" s="121" t="s">
        <v>678</v>
      </c>
      <c r="G59" s="258">
        <v>0.26500000000000001</v>
      </c>
      <c r="H59" s="121" t="s">
        <v>678</v>
      </c>
      <c r="I59" s="323">
        <v>0.23</v>
      </c>
      <c r="J59" s="121" t="s">
        <v>679</v>
      </c>
      <c r="K59" s="121" t="s">
        <v>680</v>
      </c>
      <c r="L59" s="327" t="s">
        <v>2102</v>
      </c>
      <c r="M59" s="100" t="s">
        <v>661</v>
      </c>
    </row>
    <row r="60" spans="1:13" ht="51">
      <c r="A60" s="100" t="s">
        <v>258</v>
      </c>
      <c r="B60" s="100" t="s">
        <v>259</v>
      </c>
      <c r="C60" s="98" t="s">
        <v>260</v>
      </c>
      <c r="D60" s="100" t="s">
        <v>681</v>
      </c>
      <c r="E60" s="206">
        <v>1</v>
      </c>
      <c r="F60" s="105">
        <v>1</v>
      </c>
      <c r="G60" s="255">
        <v>0.98</v>
      </c>
      <c r="H60" s="105">
        <v>1</v>
      </c>
      <c r="I60" s="323">
        <v>0.98</v>
      </c>
      <c r="J60" s="105">
        <v>1</v>
      </c>
      <c r="K60" s="105">
        <v>1</v>
      </c>
      <c r="L60" s="329" t="s">
        <v>2103</v>
      </c>
      <c r="M60" s="100" t="s">
        <v>600</v>
      </c>
    </row>
    <row r="61" spans="1:13" ht="51">
      <c r="A61" s="100" t="s">
        <v>258</v>
      </c>
      <c r="B61" s="100" t="s">
        <v>259</v>
      </c>
      <c r="C61" s="98" t="s">
        <v>260</v>
      </c>
      <c r="D61" s="98" t="s">
        <v>682</v>
      </c>
      <c r="E61" s="211">
        <v>7</v>
      </c>
      <c r="F61" s="99" t="s">
        <v>132</v>
      </c>
      <c r="G61" s="255">
        <v>0</v>
      </c>
      <c r="H61" s="99" t="s">
        <v>132</v>
      </c>
      <c r="I61" s="323">
        <v>0.02</v>
      </c>
      <c r="J61" s="99" t="s">
        <v>132</v>
      </c>
      <c r="K61" s="99" t="s">
        <v>132</v>
      </c>
      <c r="L61" s="329" t="s">
        <v>2104</v>
      </c>
      <c r="M61" s="100" t="s">
        <v>600</v>
      </c>
    </row>
    <row r="62" spans="1:13" ht="51">
      <c r="A62" s="100" t="s">
        <v>258</v>
      </c>
      <c r="B62" s="100" t="s">
        <v>259</v>
      </c>
      <c r="C62" s="98" t="s">
        <v>260</v>
      </c>
      <c r="D62" s="98" t="s">
        <v>683</v>
      </c>
      <c r="E62" s="211">
        <v>7</v>
      </c>
      <c r="F62" s="99" t="s">
        <v>132</v>
      </c>
      <c r="G62" s="255">
        <v>0</v>
      </c>
      <c r="H62" s="99" t="s">
        <v>132</v>
      </c>
      <c r="I62" s="323">
        <v>0.02</v>
      </c>
      <c r="J62" s="99" t="s">
        <v>132</v>
      </c>
      <c r="K62" s="99" t="s">
        <v>132</v>
      </c>
      <c r="L62" s="329"/>
      <c r="M62" s="100" t="s">
        <v>600</v>
      </c>
    </row>
    <row r="63" spans="1:13" ht="38.25">
      <c r="A63" s="100" t="s">
        <v>684</v>
      </c>
      <c r="B63" s="133" t="s">
        <v>158</v>
      </c>
      <c r="C63" s="100" t="s">
        <v>685</v>
      </c>
      <c r="D63" s="133" t="s">
        <v>686</v>
      </c>
      <c r="E63" s="211">
        <v>34</v>
      </c>
      <c r="F63" s="111">
        <v>34</v>
      </c>
      <c r="G63" s="256">
        <v>34</v>
      </c>
      <c r="H63" s="111">
        <v>34</v>
      </c>
      <c r="I63" s="324">
        <v>34</v>
      </c>
      <c r="J63" s="111">
        <v>34</v>
      </c>
      <c r="K63" s="111">
        <v>34</v>
      </c>
      <c r="L63" s="330"/>
      <c r="M63" s="100" t="s">
        <v>687</v>
      </c>
    </row>
    <row r="64" spans="1:13" ht="38.25">
      <c r="A64" s="100" t="s">
        <v>684</v>
      </c>
      <c r="B64" s="133" t="s">
        <v>158</v>
      </c>
      <c r="C64" s="100" t="s">
        <v>685</v>
      </c>
      <c r="D64" s="133" t="s">
        <v>688</v>
      </c>
      <c r="E64" s="206">
        <v>1</v>
      </c>
      <c r="F64" s="105">
        <v>1</v>
      </c>
      <c r="G64" s="255">
        <v>1</v>
      </c>
      <c r="H64" s="105">
        <v>1</v>
      </c>
      <c r="I64" s="323">
        <v>1</v>
      </c>
      <c r="J64" s="105">
        <v>1</v>
      </c>
      <c r="K64" s="105">
        <v>1</v>
      </c>
      <c r="L64" s="329"/>
      <c r="M64" s="100" t="s">
        <v>689</v>
      </c>
    </row>
    <row r="65" spans="1:13" ht="102">
      <c r="A65" s="100" t="s">
        <v>690</v>
      </c>
      <c r="B65" s="100" t="s">
        <v>158</v>
      </c>
      <c r="C65" s="100" t="s">
        <v>685</v>
      </c>
      <c r="D65" s="103" t="s">
        <v>691</v>
      </c>
      <c r="E65" s="207">
        <v>102</v>
      </c>
      <c r="F65" s="98">
        <v>102</v>
      </c>
      <c r="G65" s="252">
        <v>102</v>
      </c>
      <c r="H65" s="98">
        <v>204</v>
      </c>
      <c r="I65" s="271">
        <v>204</v>
      </c>
      <c r="J65" s="98">
        <v>306</v>
      </c>
      <c r="K65" s="98">
        <v>408</v>
      </c>
      <c r="L65" s="327"/>
      <c r="M65" s="100" t="s">
        <v>692</v>
      </c>
    </row>
    <row r="66" spans="1:13" ht="51">
      <c r="A66" s="100" t="s">
        <v>690</v>
      </c>
      <c r="B66" s="100" t="s">
        <v>158</v>
      </c>
      <c r="C66" s="100" t="s">
        <v>685</v>
      </c>
      <c r="D66" s="103" t="s">
        <v>693</v>
      </c>
      <c r="E66" s="207">
        <v>34</v>
      </c>
      <c r="F66" s="98">
        <v>34</v>
      </c>
      <c r="G66" s="271">
        <v>102</v>
      </c>
      <c r="H66" s="98">
        <v>68</v>
      </c>
      <c r="I66" s="271">
        <v>68</v>
      </c>
      <c r="J66" s="98">
        <v>102</v>
      </c>
      <c r="K66" s="98">
        <v>136</v>
      </c>
      <c r="L66" s="327"/>
      <c r="M66" s="100" t="s">
        <v>694</v>
      </c>
    </row>
    <row r="67" spans="1:13" ht="63.75">
      <c r="A67" s="108" t="s">
        <v>304</v>
      </c>
      <c r="B67" s="100" t="s">
        <v>305</v>
      </c>
      <c r="C67" s="100" t="s">
        <v>306</v>
      </c>
      <c r="D67" s="103" t="s">
        <v>695</v>
      </c>
      <c r="E67" s="207" t="s">
        <v>124</v>
      </c>
      <c r="F67" s="100">
        <v>3</v>
      </c>
      <c r="G67" s="252">
        <v>3</v>
      </c>
      <c r="H67" s="100">
        <v>4</v>
      </c>
      <c r="I67" s="271">
        <v>3</v>
      </c>
      <c r="J67" s="100">
        <v>4</v>
      </c>
      <c r="K67" s="100">
        <v>4</v>
      </c>
      <c r="L67" s="327" t="s">
        <v>2105</v>
      </c>
      <c r="M67" s="100" t="s">
        <v>696</v>
      </c>
    </row>
    <row r="68" spans="1:13" ht="63.75">
      <c r="A68" s="108" t="s">
        <v>304</v>
      </c>
      <c r="B68" s="100" t="s">
        <v>305</v>
      </c>
      <c r="C68" s="100" t="s">
        <v>306</v>
      </c>
      <c r="D68" s="101" t="s">
        <v>697</v>
      </c>
      <c r="E68" s="206">
        <v>1</v>
      </c>
      <c r="F68" s="105">
        <v>1</v>
      </c>
      <c r="G68" s="255">
        <v>0</v>
      </c>
      <c r="H68" s="105" t="s">
        <v>125</v>
      </c>
      <c r="I68" s="255">
        <v>0</v>
      </c>
      <c r="J68" s="100" t="s">
        <v>125</v>
      </c>
      <c r="K68" s="100" t="s">
        <v>125</v>
      </c>
      <c r="L68" s="327" t="s">
        <v>1798</v>
      </c>
      <c r="M68" s="100" t="s">
        <v>529</v>
      </c>
    </row>
  </sheetData>
  <mergeCells count="1">
    <mergeCell ref="A1:M1"/>
  </mergeCells>
  <pageMargins left="0.70866141732283472" right="0.70866141732283472" top="0.74803149606299213" bottom="0.74803149606299213" header="0.31496062992125984" footer="0.31496062992125984"/>
  <pageSetup paperSize="9" scale="76" orientation="landscape" horizontalDpi="300" verticalDpi="300" r:id="rId1"/>
  <headerFooter>
    <oddFooter>&amp;R&amp;P</oddFooter>
  </headerFooter>
  <legacyDrawing r:id="rId2"/>
</worksheet>
</file>

<file path=xl/worksheets/sheet14.xml><?xml version="1.0" encoding="utf-8"?>
<worksheet xmlns="http://schemas.openxmlformats.org/spreadsheetml/2006/main" xmlns:r="http://schemas.openxmlformats.org/officeDocument/2006/relationships">
  <dimension ref="A1:O29"/>
  <sheetViews>
    <sheetView view="pageBreakPreview" topLeftCell="C26" zoomScale="80" zoomScaleSheetLayoutView="80" workbookViewId="0">
      <selection activeCell="H28" sqref="H28"/>
    </sheetView>
  </sheetViews>
  <sheetFormatPr defaultRowHeight="15"/>
  <cols>
    <col min="2" max="2" width="14.42578125" bestFit="1" customWidth="1"/>
    <col min="3" max="3" width="14.7109375" bestFit="1" customWidth="1"/>
    <col min="4" max="4" width="16.140625" bestFit="1" customWidth="1"/>
    <col min="5" max="5" width="12.28515625" customWidth="1"/>
    <col min="6" max="6" width="13.28515625" bestFit="1" customWidth="1"/>
    <col min="7" max="7" width="11.28515625" bestFit="1" customWidth="1"/>
    <col min="8" max="14" width="19.5703125" customWidth="1"/>
    <col min="15" max="15" width="12.7109375" customWidth="1"/>
  </cols>
  <sheetData>
    <row r="1" spans="1:15" ht="18">
      <c r="A1" s="405" t="s">
        <v>575</v>
      </c>
      <c r="B1" s="405"/>
      <c r="C1" s="405"/>
      <c r="D1" s="405"/>
      <c r="E1" s="405"/>
      <c r="F1" s="405"/>
      <c r="G1" s="405"/>
      <c r="H1" s="405"/>
      <c r="I1" s="405"/>
      <c r="J1" s="405"/>
      <c r="K1" s="405"/>
      <c r="L1" s="405"/>
      <c r="M1" s="405"/>
      <c r="N1" s="405"/>
      <c r="O1" s="405"/>
    </row>
    <row r="2" spans="1:15" ht="25.5">
      <c r="A2" s="75" t="s">
        <v>315</v>
      </c>
      <c r="B2" s="75" t="s">
        <v>62</v>
      </c>
      <c r="C2" s="75" t="s">
        <v>63</v>
      </c>
      <c r="D2" s="75" t="s">
        <v>67</v>
      </c>
      <c r="E2" s="75" t="s">
        <v>446</v>
      </c>
      <c r="F2" s="75" t="s">
        <v>100</v>
      </c>
      <c r="G2" s="75" t="s">
        <v>101</v>
      </c>
      <c r="H2" s="75" t="s">
        <v>102</v>
      </c>
      <c r="I2" s="75" t="s">
        <v>1775</v>
      </c>
      <c r="J2" s="75" t="s">
        <v>103</v>
      </c>
      <c r="K2" s="75" t="s">
        <v>2035</v>
      </c>
      <c r="L2" s="75" t="s">
        <v>104</v>
      </c>
      <c r="M2" s="75" t="s">
        <v>105</v>
      </c>
      <c r="N2" s="75" t="s">
        <v>1772</v>
      </c>
      <c r="O2" s="75" t="s">
        <v>98</v>
      </c>
    </row>
    <row r="3" spans="1:15" ht="66" customHeight="1">
      <c r="A3" s="108" t="s">
        <v>116</v>
      </c>
      <c r="B3" s="118" t="s">
        <v>139</v>
      </c>
      <c r="C3" s="118" t="s">
        <v>321</v>
      </c>
      <c r="D3" s="119" t="s">
        <v>698</v>
      </c>
      <c r="E3" s="116" t="s">
        <v>318</v>
      </c>
      <c r="F3" s="117"/>
      <c r="G3" s="117">
        <v>105000</v>
      </c>
      <c r="H3" s="108" t="s">
        <v>125</v>
      </c>
      <c r="I3" s="226" t="s">
        <v>125</v>
      </c>
      <c r="J3" s="108" t="s">
        <v>2126</v>
      </c>
      <c r="K3" s="268" t="s">
        <v>1904</v>
      </c>
      <c r="L3" s="108" t="s">
        <v>125</v>
      </c>
      <c r="M3" s="108" t="s">
        <v>125</v>
      </c>
      <c r="N3" s="98" t="s">
        <v>2108</v>
      </c>
      <c r="O3" s="108" t="s">
        <v>324</v>
      </c>
    </row>
    <row r="4" spans="1:15" ht="144.75" customHeight="1">
      <c r="A4" s="108" t="s">
        <v>699</v>
      </c>
      <c r="B4" s="108" t="s">
        <v>117</v>
      </c>
      <c r="C4" s="108" t="s">
        <v>118</v>
      </c>
      <c r="D4" s="119" t="s">
        <v>700</v>
      </c>
      <c r="E4" s="128" t="s">
        <v>318</v>
      </c>
      <c r="F4" s="117">
        <v>1000000</v>
      </c>
      <c r="G4" s="117"/>
      <c r="H4" s="108" t="s">
        <v>701</v>
      </c>
      <c r="I4" s="259" t="s">
        <v>1799</v>
      </c>
      <c r="J4" s="108" t="s">
        <v>702</v>
      </c>
      <c r="K4" s="268" t="s">
        <v>2109</v>
      </c>
      <c r="L4" s="108" t="s">
        <v>703</v>
      </c>
      <c r="M4" s="108" t="s">
        <v>704</v>
      </c>
      <c r="N4" s="207" t="s">
        <v>2120</v>
      </c>
      <c r="O4" s="108" t="s">
        <v>705</v>
      </c>
    </row>
    <row r="5" spans="1:15" ht="81" customHeight="1">
      <c r="A5" s="108" t="s">
        <v>358</v>
      </c>
      <c r="B5" s="125" t="s">
        <v>259</v>
      </c>
      <c r="C5" s="125" t="s">
        <v>260</v>
      </c>
      <c r="D5" s="108" t="s">
        <v>706</v>
      </c>
      <c r="E5" s="116" t="s">
        <v>318</v>
      </c>
      <c r="F5" s="122"/>
      <c r="G5" s="122"/>
      <c r="H5" s="108" t="s">
        <v>707</v>
      </c>
      <c r="I5" s="260" t="s">
        <v>1800</v>
      </c>
      <c r="J5" s="108" t="s">
        <v>707</v>
      </c>
      <c r="K5" s="268" t="s">
        <v>2110</v>
      </c>
      <c r="L5" s="108" t="s">
        <v>707</v>
      </c>
      <c r="M5" s="108" t="s">
        <v>707</v>
      </c>
      <c r="N5" s="207"/>
      <c r="O5" s="108" t="s">
        <v>708</v>
      </c>
    </row>
    <row r="6" spans="1:15" ht="76.5">
      <c r="A6" s="108" t="s">
        <v>358</v>
      </c>
      <c r="B6" s="108" t="s">
        <v>259</v>
      </c>
      <c r="C6" s="125" t="s">
        <v>260</v>
      </c>
      <c r="D6" s="108" t="s">
        <v>709</v>
      </c>
      <c r="E6" s="116" t="s">
        <v>318</v>
      </c>
      <c r="F6" s="122"/>
      <c r="G6" s="122"/>
      <c r="H6" s="125" t="s">
        <v>710</v>
      </c>
      <c r="I6" s="260" t="s">
        <v>1801</v>
      </c>
      <c r="J6" s="125" t="s">
        <v>711</v>
      </c>
      <c r="K6" s="268" t="s">
        <v>2127</v>
      </c>
      <c r="L6" s="125" t="s">
        <v>712</v>
      </c>
      <c r="M6" s="125" t="s">
        <v>712</v>
      </c>
      <c r="N6" s="207" t="s">
        <v>2121</v>
      </c>
      <c r="O6" s="125" t="s">
        <v>713</v>
      </c>
    </row>
    <row r="7" spans="1:15" ht="51">
      <c r="A7" s="108" t="s">
        <v>358</v>
      </c>
      <c r="B7" s="125" t="s">
        <v>259</v>
      </c>
      <c r="C7" s="125" t="s">
        <v>260</v>
      </c>
      <c r="D7" s="119" t="s">
        <v>714</v>
      </c>
      <c r="E7" s="116" t="s">
        <v>318</v>
      </c>
      <c r="F7" s="122"/>
      <c r="G7" s="117">
        <v>70000</v>
      </c>
      <c r="H7" s="108" t="s">
        <v>715</v>
      </c>
      <c r="I7" s="260" t="s">
        <v>1802</v>
      </c>
      <c r="J7" s="108" t="s">
        <v>716</v>
      </c>
      <c r="K7" s="268" t="s">
        <v>2111</v>
      </c>
      <c r="L7" s="108" t="s">
        <v>717</v>
      </c>
      <c r="M7" s="108" t="s">
        <v>718</v>
      </c>
      <c r="N7" s="334" t="s">
        <v>1804</v>
      </c>
      <c r="O7" s="108" t="s">
        <v>719</v>
      </c>
    </row>
    <row r="8" spans="1:15" ht="51">
      <c r="A8" s="108" t="s">
        <v>358</v>
      </c>
      <c r="B8" s="125" t="s">
        <v>259</v>
      </c>
      <c r="C8" s="125" t="s">
        <v>582</v>
      </c>
      <c r="D8" s="108" t="s">
        <v>720</v>
      </c>
      <c r="E8" s="116" t="s">
        <v>318</v>
      </c>
      <c r="F8" s="122"/>
      <c r="G8" s="117"/>
      <c r="H8" s="108" t="s">
        <v>1672</v>
      </c>
      <c r="I8" s="260" t="s">
        <v>1803</v>
      </c>
      <c r="J8" s="108" t="s">
        <v>1672</v>
      </c>
      <c r="K8" s="268" t="s">
        <v>2444</v>
      </c>
      <c r="L8" s="108" t="s">
        <v>1672</v>
      </c>
      <c r="M8" s="108" t="s">
        <v>1672</v>
      </c>
      <c r="N8" s="207"/>
      <c r="O8" s="108" t="s">
        <v>721</v>
      </c>
    </row>
    <row r="9" spans="1:15" ht="51">
      <c r="A9" s="108" t="s">
        <v>157</v>
      </c>
      <c r="B9" s="125" t="s">
        <v>259</v>
      </c>
      <c r="C9" s="125" t="s">
        <v>598</v>
      </c>
      <c r="D9" s="119" t="s">
        <v>722</v>
      </c>
      <c r="E9" s="116" t="s">
        <v>318</v>
      </c>
      <c r="F9" s="122"/>
      <c r="G9" s="122"/>
      <c r="H9" s="140" t="s">
        <v>723</v>
      </c>
      <c r="I9" s="261" t="s">
        <v>1804</v>
      </c>
      <c r="J9" s="140" t="s">
        <v>723</v>
      </c>
      <c r="K9" s="332" t="s">
        <v>1804</v>
      </c>
      <c r="L9" s="140" t="s">
        <v>723</v>
      </c>
      <c r="M9" s="140" t="s">
        <v>723</v>
      </c>
      <c r="N9" s="334" t="s">
        <v>1804</v>
      </c>
      <c r="O9" s="125" t="s">
        <v>724</v>
      </c>
    </row>
    <row r="10" spans="1:15" ht="51">
      <c r="A10" s="108" t="s">
        <v>157</v>
      </c>
      <c r="B10" s="133" t="s">
        <v>158</v>
      </c>
      <c r="C10" s="118" t="s">
        <v>605</v>
      </c>
      <c r="D10" s="108" t="s">
        <v>725</v>
      </c>
      <c r="E10" s="116" t="s">
        <v>318</v>
      </c>
      <c r="F10" s="122"/>
      <c r="G10" s="122"/>
      <c r="H10" s="141" t="s">
        <v>726</v>
      </c>
      <c r="I10" s="262" t="s">
        <v>1805</v>
      </c>
      <c r="J10" s="141" t="s">
        <v>727</v>
      </c>
      <c r="K10" s="333" t="s">
        <v>2112</v>
      </c>
      <c r="L10" s="141" t="s">
        <v>728</v>
      </c>
      <c r="M10" s="141" t="s">
        <v>728</v>
      </c>
      <c r="N10" s="237" t="s">
        <v>2122</v>
      </c>
      <c r="O10" s="125" t="s">
        <v>729</v>
      </c>
    </row>
    <row r="11" spans="1:15" ht="51">
      <c r="A11" s="108" t="s">
        <v>157</v>
      </c>
      <c r="B11" s="118" t="s">
        <v>158</v>
      </c>
      <c r="C11" s="118" t="s">
        <v>605</v>
      </c>
      <c r="D11" s="119" t="s">
        <v>730</v>
      </c>
      <c r="E11" s="116" t="s">
        <v>318</v>
      </c>
      <c r="F11" s="117"/>
      <c r="G11" s="117">
        <v>15000</v>
      </c>
      <c r="H11" s="108" t="s">
        <v>731</v>
      </c>
      <c r="I11" s="260" t="s">
        <v>1806</v>
      </c>
      <c r="J11" s="125" t="s">
        <v>125</v>
      </c>
      <c r="K11" s="268" t="s">
        <v>125</v>
      </c>
      <c r="L11" s="125" t="s">
        <v>125</v>
      </c>
      <c r="M11" s="125" t="s">
        <v>125</v>
      </c>
      <c r="N11" s="207"/>
      <c r="O11" s="108" t="s">
        <v>732</v>
      </c>
    </row>
    <row r="12" spans="1:15" ht="63.75">
      <c r="A12" s="108" t="s">
        <v>157</v>
      </c>
      <c r="B12" s="133" t="s">
        <v>158</v>
      </c>
      <c r="C12" s="118" t="s">
        <v>605</v>
      </c>
      <c r="D12" s="108" t="s">
        <v>733</v>
      </c>
      <c r="E12" s="116" t="s">
        <v>318</v>
      </c>
      <c r="F12" s="122">
        <v>150000</v>
      </c>
      <c r="G12" s="122"/>
      <c r="H12" s="141" t="s">
        <v>734</v>
      </c>
      <c r="I12" s="262" t="s">
        <v>1807</v>
      </c>
      <c r="J12" s="141" t="s">
        <v>734</v>
      </c>
      <c r="K12" s="333" t="s">
        <v>1931</v>
      </c>
      <c r="L12" s="141" t="s">
        <v>734</v>
      </c>
      <c r="M12" s="141" t="s">
        <v>734</v>
      </c>
      <c r="N12" s="237" t="s">
        <v>2123</v>
      </c>
      <c r="O12" s="125" t="s">
        <v>735</v>
      </c>
    </row>
    <row r="13" spans="1:15" ht="51">
      <c r="A13" s="108" t="s">
        <v>157</v>
      </c>
      <c r="B13" s="133" t="s">
        <v>158</v>
      </c>
      <c r="C13" s="118" t="s">
        <v>605</v>
      </c>
      <c r="D13" s="108" t="s">
        <v>736</v>
      </c>
      <c r="E13" s="116" t="s">
        <v>318</v>
      </c>
      <c r="F13" s="122">
        <v>20000</v>
      </c>
      <c r="G13" s="122"/>
      <c r="H13" s="125" t="s">
        <v>737</v>
      </c>
      <c r="I13" s="260" t="s">
        <v>1808</v>
      </c>
      <c r="J13" s="125" t="s">
        <v>125</v>
      </c>
      <c r="K13" s="268" t="s">
        <v>125</v>
      </c>
      <c r="L13" s="125" t="s">
        <v>737</v>
      </c>
      <c r="M13" s="125" t="s">
        <v>125</v>
      </c>
      <c r="N13" s="207"/>
      <c r="O13" s="125" t="s">
        <v>738</v>
      </c>
    </row>
    <row r="14" spans="1:15" ht="51">
      <c r="A14" s="108" t="s">
        <v>157</v>
      </c>
      <c r="B14" s="118" t="s">
        <v>158</v>
      </c>
      <c r="C14" s="118" t="s">
        <v>605</v>
      </c>
      <c r="D14" s="119" t="s">
        <v>739</v>
      </c>
      <c r="E14" s="116" t="s">
        <v>318</v>
      </c>
      <c r="F14" s="117"/>
      <c r="G14" s="117">
        <v>60000</v>
      </c>
      <c r="H14" s="108" t="s">
        <v>125</v>
      </c>
      <c r="I14" s="226" t="s">
        <v>125</v>
      </c>
      <c r="J14" s="108" t="s">
        <v>1673</v>
      </c>
      <c r="K14" s="381" t="s">
        <v>2440</v>
      </c>
      <c r="L14" s="108" t="s">
        <v>125</v>
      </c>
      <c r="M14" s="108" t="s">
        <v>125</v>
      </c>
      <c r="N14" s="207" t="s">
        <v>2439</v>
      </c>
      <c r="O14" s="108" t="s">
        <v>747</v>
      </c>
    </row>
    <row r="15" spans="1:15" ht="84" customHeight="1">
      <c r="A15" s="108" t="s">
        <v>157</v>
      </c>
      <c r="B15" s="118" t="s">
        <v>158</v>
      </c>
      <c r="C15" s="118" t="s">
        <v>605</v>
      </c>
      <c r="D15" s="119" t="s">
        <v>740</v>
      </c>
      <c r="E15" s="116" t="s">
        <v>318</v>
      </c>
      <c r="F15" s="117"/>
      <c r="G15" s="117">
        <v>100000</v>
      </c>
      <c r="H15" s="108" t="s">
        <v>741</v>
      </c>
      <c r="I15" s="260" t="s">
        <v>1809</v>
      </c>
      <c r="J15" s="108" t="s">
        <v>742</v>
      </c>
      <c r="K15" s="268" t="s">
        <v>2128</v>
      </c>
      <c r="L15" s="108" t="s">
        <v>742</v>
      </c>
      <c r="M15" s="108" t="s">
        <v>742</v>
      </c>
      <c r="N15" s="207"/>
      <c r="O15" s="108" t="s">
        <v>743</v>
      </c>
    </row>
    <row r="16" spans="1:15" ht="51">
      <c r="A16" s="108" t="s">
        <v>157</v>
      </c>
      <c r="B16" s="118" t="s">
        <v>158</v>
      </c>
      <c r="C16" s="118" t="s">
        <v>605</v>
      </c>
      <c r="D16" s="119" t="s">
        <v>744</v>
      </c>
      <c r="E16" s="116" t="s">
        <v>318</v>
      </c>
      <c r="F16" s="117"/>
      <c r="G16" s="117">
        <v>70000</v>
      </c>
      <c r="H16" s="108" t="s">
        <v>125</v>
      </c>
      <c r="I16" s="226" t="s">
        <v>125</v>
      </c>
      <c r="J16" s="108" t="s">
        <v>1674</v>
      </c>
      <c r="K16" s="268" t="s">
        <v>2438</v>
      </c>
      <c r="L16" s="108" t="s">
        <v>125</v>
      </c>
      <c r="M16" s="108" t="s">
        <v>125</v>
      </c>
      <c r="N16" s="207"/>
      <c r="O16" s="108" t="s">
        <v>747</v>
      </c>
    </row>
    <row r="17" spans="1:15" ht="51">
      <c r="A17" s="108" t="s">
        <v>157</v>
      </c>
      <c r="B17" s="118" t="s">
        <v>158</v>
      </c>
      <c r="C17" s="118" t="s">
        <v>605</v>
      </c>
      <c r="D17" s="119" t="s">
        <v>745</v>
      </c>
      <c r="E17" s="116" t="s">
        <v>318</v>
      </c>
      <c r="F17" s="117"/>
      <c r="G17" s="117">
        <v>20000</v>
      </c>
      <c r="H17" s="108" t="s">
        <v>746</v>
      </c>
      <c r="I17" s="260" t="s">
        <v>1810</v>
      </c>
      <c r="J17" s="108" t="s">
        <v>125</v>
      </c>
      <c r="K17" s="268" t="s">
        <v>2438</v>
      </c>
      <c r="L17" s="108" t="s">
        <v>125</v>
      </c>
      <c r="M17" s="108" t="s">
        <v>125</v>
      </c>
      <c r="N17" s="207"/>
      <c r="O17" s="108" t="s">
        <v>747</v>
      </c>
    </row>
    <row r="18" spans="1:15" ht="51">
      <c r="A18" s="108" t="s">
        <v>157</v>
      </c>
      <c r="B18" s="133" t="s">
        <v>158</v>
      </c>
      <c r="C18" s="133" t="s">
        <v>748</v>
      </c>
      <c r="D18" s="118" t="s">
        <v>749</v>
      </c>
      <c r="E18" s="116" t="s">
        <v>318</v>
      </c>
      <c r="F18" s="122">
        <v>50000</v>
      </c>
      <c r="G18" s="122"/>
      <c r="H18" s="125" t="s">
        <v>750</v>
      </c>
      <c r="I18" s="260" t="s">
        <v>1811</v>
      </c>
      <c r="J18" s="125" t="s">
        <v>750</v>
      </c>
      <c r="K18" s="268" t="s">
        <v>2129</v>
      </c>
      <c r="L18" s="125" t="s">
        <v>750</v>
      </c>
      <c r="M18" s="125" t="s">
        <v>750</v>
      </c>
      <c r="N18" s="207"/>
      <c r="O18" s="125" t="s">
        <v>751</v>
      </c>
    </row>
    <row r="19" spans="1:15" ht="122.25" customHeight="1">
      <c r="A19" s="108" t="s">
        <v>157</v>
      </c>
      <c r="B19" s="133" t="s">
        <v>158</v>
      </c>
      <c r="C19" s="133" t="s">
        <v>613</v>
      </c>
      <c r="D19" s="108" t="s">
        <v>752</v>
      </c>
      <c r="E19" s="116" t="s">
        <v>318</v>
      </c>
      <c r="F19" s="122">
        <v>50000</v>
      </c>
      <c r="G19" s="122"/>
      <c r="H19" s="108" t="s">
        <v>753</v>
      </c>
      <c r="I19" s="260" t="s">
        <v>1931</v>
      </c>
      <c r="J19" s="108" t="s">
        <v>754</v>
      </c>
      <c r="K19" s="268" t="s">
        <v>2441</v>
      </c>
      <c r="L19" s="108" t="s">
        <v>755</v>
      </c>
      <c r="M19" s="108" t="s">
        <v>756</v>
      </c>
      <c r="N19" s="207" t="s">
        <v>2442</v>
      </c>
      <c r="O19" s="125" t="s">
        <v>757</v>
      </c>
    </row>
    <row r="20" spans="1:15" ht="63.75">
      <c r="A20" s="108" t="s">
        <v>157</v>
      </c>
      <c r="B20" s="125" t="s">
        <v>175</v>
      </c>
      <c r="C20" s="108" t="s">
        <v>351</v>
      </c>
      <c r="D20" s="118" t="s">
        <v>758</v>
      </c>
      <c r="E20" s="116" t="s">
        <v>318</v>
      </c>
      <c r="F20" s="117">
        <v>250000</v>
      </c>
      <c r="G20" s="117"/>
      <c r="H20" s="108" t="s">
        <v>759</v>
      </c>
      <c r="I20" s="260" t="s">
        <v>1812</v>
      </c>
      <c r="J20" s="108" t="s">
        <v>125</v>
      </c>
      <c r="K20" s="268" t="s">
        <v>2445</v>
      </c>
      <c r="L20" s="108" t="s">
        <v>125</v>
      </c>
      <c r="M20" s="108" t="s">
        <v>125</v>
      </c>
      <c r="N20" s="207"/>
      <c r="O20" s="108" t="s">
        <v>760</v>
      </c>
    </row>
    <row r="21" spans="1:15" ht="63" customHeight="1">
      <c r="A21" s="108" t="s">
        <v>157</v>
      </c>
      <c r="B21" s="133" t="s">
        <v>175</v>
      </c>
      <c r="C21" s="108" t="s">
        <v>351</v>
      </c>
      <c r="D21" s="108" t="s">
        <v>761</v>
      </c>
      <c r="E21" s="116" t="s">
        <v>318</v>
      </c>
      <c r="F21" s="122">
        <v>50000</v>
      </c>
      <c r="G21" s="122"/>
      <c r="H21" s="125" t="s">
        <v>762</v>
      </c>
      <c r="I21" s="260" t="s">
        <v>1813</v>
      </c>
      <c r="J21" s="125" t="s">
        <v>763</v>
      </c>
      <c r="K21" s="268" t="s">
        <v>2130</v>
      </c>
      <c r="L21" s="125" t="s">
        <v>763</v>
      </c>
      <c r="M21" s="125" t="s">
        <v>763</v>
      </c>
      <c r="N21" s="207" t="s">
        <v>2124</v>
      </c>
      <c r="O21" s="125" t="s">
        <v>764</v>
      </c>
    </row>
    <row r="22" spans="1:15" ht="59.25" customHeight="1">
      <c r="A22" s="108" t="s">
        <v>157</v>
      </c>
      <c r="B22" s="118" t="s">
        <v>175</v>
      </c>
      <c r="C22" s="108" t="s">
        <v>351</v>
      </c>
      <c r="D22" s="138" t="s">
        <v>765</v>
      </c>
      <c r="E22" s="116" t="s">
        <v>318</v>
      </c>
      <c r="F22" s="117"/>
      <c r="G22" s="117">
        <v>60000</v>
      </c>
      <c r="H22" s="108" t="s">
        <v>766</v>
      </c>
      <c r="I22" s="260" t="s">
        <v>1814</v>
      </c>
      <c r="J22" s="108" t="s">
        <v>125</v>
      </c>
      <c r="K22" s="268" t="s">
        <v>2113</v>
      </c>
      <c r="L22" s="108" t="s">
        <v>125</v>
      </c>
      <c r="M22" s="108" t="s">
        <v>125</v>
      </c>
      <c r="N22" s="207"/>
      <c r="O22" s="108" t="s">
        <v>369</v>
      </c>
    </row>
    <row r="23" spans="1:15" ht="103.5" customHeight="1">
      <c r="A23" s="108" t="s">
        <v>157</v>
      </c>
      <c r="B23" s="118" t="s">
        <v>175</v>
      </c>
      <c r="C23" s="108" t="s">
        <v>351</v>
      </c>
      <c r="D23" s="119" t="s">
        <v>767</v>
      </c>
      <c r="E23" s="116" t="s">
        <v>318</v>
      </c>
      <c r="F23" s="117"/>
      <c r="G23" s="117"/>
      <c r="H23" s="108" t="s">
        <v>768</v>
      </c>
      <c r="I23" s="260" t="s">
        <v>1815</v>
      </c>
      <c r="J23" s="108" t="s">
        <v>768</v>
      </c>
      <c r="K23" s="268" t="s">
        <v>2114</v>
      </c>
      <c r="L23" s="108" t="s">
        <v>768</v>
      </c>
      <c r="M23" s="108" t="s">
        <v>768</v>
      </c>
      <c r="N23" s="207" t="s">
        <v>2124</v>
      </c>
      <c r="O23" s="108" t="s">
        <v>769</v>
      </c>
    </row>
    <row r="24" spans="1:15" ht="38.25">
      <c r="A24" s="108" t="s">
        <v>157</v>
      </c>
      <c r="B24" s="125" t="s">
        <v>175</v>
      </c>
      <c r="C24" s="125" t="s">
        <v>642</v>
      </c>
      <c r="D24" s="108" t="s">
        <v>770</v>
      </c>
      <c r="E24" s="116" t="s">
        <v>318</v>
      </c>
      <c r="F24" s="122"/>
      <c r="G24" s="122"/>
      <c r="H24" s="125" t="s">
        <v>771</v>
      </c>
      <c r="I24" s="260" t="s">
        <v>1816</v>
      </c>
      <c r="J24" s="125" t="s">
        <v>771</v>
      </c>
      <c r="K24" s="268" t="s">
        <v>1816</v>
      </c>
      <c r="L24" s="125" t="s">
        <v>771</v>
      </c>
      <c r="M24" s="125" t="s">
        <v>771</v>
      </c>
      <c r="N24" s="207"/>
      <c r="O24" s="125" t="s">
        <v>772</v>
      </c>
    </row>
    <row r="25" spans="1:15" ht="108" customHeight="1">
      <c r="A25" s="108" t="s">
        <v>157</v>
      </c>
      <c r="B25" s="125" t="s">
        <v>175</v>
      </c>
      <c r="C25" s="125" t="s">
        <v>194</v>
      </c>
      <c r="D25" s="118" t="s">
        <v>773</v>
      </c>
      <c r="E25" s="116" t="s">
        <v>318</v>
      </c>
      <c r="F25" s="117"/>
      <c r="G25" s="117"/>
      <c r="H25" s="108" t="s">
        <v>774</v>
      </c>
      <c r="I25" s="260" t="s">
        <v>1817</v>
      </c>
      <c r="J25" s="108" t="s">
        <v>775</v>
      </c>
      <c r="K25" s="268" t="s">
        <v>2115</v>
      </c>
      <c r="L25" s="108" t="s">
        <v>775</v>
      </c>
      <c r="M25" s="108" t="s">
        <v>775</v>
      </c>
      <c r="N25" s="335"/>
      <c r="O25" s="108" t="s">
        <v>776</v>
      </c>
    </row>
    <row r="26" spans="1:15" ht="63.75">
      <c r="A26" s="108" t="s">
        <v>358</v>
      </c>
      <c r="B26" s="125" t="s">
        <v>175</v>
      </c>
      <c r="C26" s="125" t="s">
        <v>202</v>
      </c>
      <c r="D26" s="123" t="s">
        <v>777</v>
      </c>
      <c r="E26" s="116" t="s">
        <v>318</v>
      </c>
      <c r="F26" s="122"/>
      <c r="G26" s="122"/>
      <c r="H26" s="123" t="s">
        <v>1675</v>
      </c>
      <c r="I26" s="263" t="s">
        <v>1818</v>
      </c>
      <c r="J26" s="123" t="s">
        <v>1676</v>
      </c>
      <c r="K26" s="265" t="s">
        <v>2116</v>
      </c>
      <c r="L26" s="123" t="s">
        <v>1677</v>
      </c>
      <c r="M26" s="123" t="s">
        <v>1678</v>
      </c>
      <c r="N26" s="236" t="s">
        <v>2125</v>
      </c>
      <c r="O26" s="123" t="s">
        <v>1679</v>
      </c>
    </row>
    <row r="27" spans="1:15" ht="139.5" customHeight="1">
      <c r="A27" s="108" t="s">
        <v>778</v>
      </c>
      <c r="B27" s="108" t="s">
        <v>158</v>
      </c>
      <c r="C27" s="125" t="s">
        <v>685</v>
      </c>
      <c r="D27" s="108" t="s">
        <v>779</v>
      </c>
      <c r="E27" s="116" t="s">
        <v>318</v>
      </c>
      <c r="F27" s="122"/>
      <c r="G27" s="122"/>
      <c r="H27" s="125" t="s">
        <v>780</v>
      </c>
      <c r="I27" s="260" t="s">
        <v>1819</v>
      </c>
      <c r="J27" s="125" t="s">
        <v>780</v>
      </c>
      <c r="K27" s="268" t="s">
        <v>2117</v>
      </c>
      <c r="L27" s="125" t="s">
        <v>780</v>
      </c>
      <c r="M27" s="125" t="s">
        <v>780</v>
      </c>
      <c r="N27" s="207"/>
      <c r="O27" s="125" t="s">
        <v>781</v>
      </c>
    </row>
    <row r="28" spans="1:15" ht="102">
      <c r="A28" s="108" t="s">
        <v>304</v>
      </c>
      <c r="B28" s="125" t="s">
        <v>404</v>
      </c>
      <c r="C28" s="125" t="s">
        <v>422</v>
      </c>
      <c r="D28" s="108" t="s">
        <v>423</v>
      </c>
      <c r="E28" s="116" t="s">
        <v>318</v>
      </c>
      <c r="F28" s="122"/>
      <c r="G28" s="122"/>
      <c r="H28" s="125" t="s">
        <v>569</v>
      </c>
      <c r="I28" s="260" t="s">
        <v>1821</v>
      </c>
      <c r="J28" s="125" t="s">
        <v>570</v>
      </c>
      <c r="K28" s="268" t="s">
        <v>2118</v>
      </c>
      <c r="L28" s="125" t="s">
        <v>571</v>
      </c>
      <c r="M28" s="125" t="s">
        <v>572</v>
      </c>
      <c r="N28" s="207"/>
      <c r="O28" s="125" t="s">
        <v>573</v>
      </c>
    </row>
    <row r="29" spans="1:15" ht="107.25" customHeight="1">
      <c r="A29" s="129" t="s">
        <v>429</v>
      </c>
      <c r="B29" s="114" t="s">
        <v>398</v>
      </c>
      <c r="C29" s="118" t="s">
        <v>433</v>
      </c>
      <c r="D29" s="108" t="s">
        <v>434</v>
      </c>
      <c r="E29" s="116" t="s">
        <v>318</v>
      </c>
      <c r="F29" s="117"/>
      <c r="G29" s="117"/>
      <c r="H29" s="108" t="s">
        <v>782</v>
      </c>
      <c r="I29" s="260" t="s">
        <v>1820</v>
      </c>
      <c r="J29" s="108" t="s">
        <v>782</v>
      </c>
      <c r="K29" s="268" t="s">
        <v>2119</v>
      </c>
      <c r="L29" s="108" t="s">
        <v>782</v>
      </c>
      <c r="M29" s="108" t="s">
        <v>782</v>
      </c>
      <c r="N29" s="207"/>
      <c r="O29" s="108" t="s">
        <v>783</v>
      </c>
    </row>
  </sheetData>
  <mergeCells count="1">
    <mergeCell ref="A1:O1"/>
  </mergeCells>
  <pageMargins left="0.70866141732283472" right="0.70866141732283472" top="0.74803149606299213" bottom="0.74803149606299213" header="0.31496062992125984" footer="0.31496062992125984"/>
  <pageSetup paperSize="9" scale="52" orientation="landscape" horizontalDpi="300" verticalDpi="300" r:id="rId1"/>
  <headerFooter>
    <oddFooter>&amp;R&amp;P</oddFooter>
  </headerFooter>
  <legacyDrawing r:id="rId2"/>
</worksheet>
</file>

<file path=xl/worksheets/sheet15.xml><?xml version="1.0" encoding="utf-8"?>
<worksheet xmlns="http://schemas.openxmlformats.org/spreadsheetml/2006/main" xmlns:r="http://schemas.openxmlformats.org/officeDocument/2006/relationships">
  <dimension ref="A1:M22"/>
  <sheetViews>
    <sheetView view="pageBreakPreview" zoomScale="78" zoomScaleSheetLayoutView="78" workbookViewId="0">
      <selection activeCell="K6" sqref="K6"/>
    </sheetView>
  </sheetViews>
  <sheetFormatPr defaultRowHeight="15"/>
  <cols>
    <col min="2" max="2" width="13.7109375" customWidth="1"/>
    <col min="3" max="3" width="13.28515625" customWidth="1"/>
    <col min="4" max="4" width="29" customWidth="1"/>
    <col min="5" max="5" width="10.5703125" customWidth="1"/>
    <col min="6" max="13" width="11.85546875" customWidth="1"/>
  </cols>
  <sheetData>
    <row r="1" spans="1:13" ht="18">
      <c r="A1" s="404" t="s">
        <v>784</v>
      </c>
      <c r="B1" s="404"/>
      <c r="C1" s="404"/>
      <c r="D1" s="404"/>
      <c r="E1" s="404"/>
      <c r="F1" s="404"/>
      <c r="G1" s="404"/>
      <c r="H1" s="404"/>
      <c r="I1" s="404"/>
      <c r="J1" s="404"/>
      <c r="K1" s="404"/>
      <c r="L1" s="404"/>
      <c r="M1" s="404"/>
    </row>
    <row r="2" spans="1:13" ht="38.25">
      <c r="A2" s="75" t="s">
        <v>315</v>
      </c>
      <c r="B2" s="75" t="s">
        <v>62</v>
      </c>
      <c r="C2" s="75" t="s">
        <v>63</v>
      </c>
      <c r="D2" s="75" t="s">
        <v>65</v>
      </c>
      <c r="E2" s="75" t="s">
        <v>99</v>
      </c>
      <c r="F2" s="76" t="s">
        <v>94</v>
      </c>
      <c r="G2" s="76" t="s">
        <v>1771</v>
      </c>
      <c r="H2" s="76" t="s">
        <v>95</v>
      </c>
      <c r="I2" s="76" t="s">
        <v>2035</v>
      </c>
      <c r="J2" s="76" t="s">
        <v>96</v>
      </c>
      <c r="K2" s="76" t="s">
        <v>97</v>
      </c>
      <c r="L2" s="76" t="s">
        <v>1772</v>
      </c>
      <c r="M2" s="75" t="s">
        <v>98</v>
      </c>
    </row>
    <row r="3" spans="1:13" ht="63.75">
      <c r="A3" s="100" t="s">
        <v>116</v>
      </c>
      <c r="B3" s="100" t="s">
        <v>144</v>
      </c>
      <c r="C3" s="100" t="s">
        <v>786</v>
      </c>
      <c r="D3" s="100" t="s">
        <v>787</v>
      </c>
      <c r="E3" s="209">
        <v>0</v>
      </c>
      <c r="F3" s="100">
        <v>1</v>
      </c>
      <c r="G3" s="226">
        <v>0</v>
      </c>
      <c r="H3" s="100">
        <v>2</v>
      </c>
      <c r="I3" s="226">
        <v>0</v>
      </c>
      <c r="J3" s="100">
        <v>3</v>
      </c>
      <c r="K3" s="100">
        <v>4</v>
      </c>
      <c r="L3" s="207" t="s">
        <v>1830</v>
      </c>
      <c r="M3" s="100" t="s">
        <v>788</v>
      </c>
    </row>
    <row r="4" spans="1:13" ht="76.5">
      <c r="A4" s="100" t="s">
        <v>116</v>
      </c>
      <c r="B4" s="100" t="s">
        <v>144</v>
      </c>
      <c r="C4" s="100" t="s">
        <v>786</v>
      </c>
      <c r="D4" s="100" t="s">
        <v>789</v>
      </c>
      <c r="E4" s="209">
        <v>0</v>
      </c>
      <c r="F4" s="100">
        <v>1</v>
      </c>
      <c r="G4" s="226">
        <v>0</v>
      </c>
      <c r="H4" s="100">
        <v>2</v>
      </c>
      <c r="I4" s="226">
        <v>0</v>
      </c>
      <c r="J4" s="100">
        <v>3</v>
      </c>
      <c r="K4" s="100">
        <v>4</v>
      </c>
      <c r="L4" s="207" t="s">
        <v>1830</v>
      </c>
      <c r="M4" s="100" t="s">
        <v>790</v>
      </c>
    </row>
    <row r="5" spans="1:13" ht="63.75">
      <c r="A5" s="100" t="s">
        <v>116</v>
      </c>
      <c r="B5" s="100" t="s">
        <v>144</v>
      </c>
      <c r="C5" s="100" t="s">
        <v>786</v>
      </c>
      <c r="D5" s="100" t="s">
        <v>791</v>
      </c>
      <c r="E5" s="209">
        <v>0</v>
      </c>
      <c r="F5" s="100" t="s">
        <v>132</v>
      </c>
      <c r="G5" s="226">
        <v>0</v>
      </c>
      <c r="H5" s="100" t="s">
        <v>132</v>
      </c>
      <c r="I5" s="226">
        <v>0</v>
      </c>
      <c r="J5" s="100" t="s">
        <v>132</v>
      </c>
      <c r="K5" s="100" t="s">
        <v>132</v>
      </c>
      <c r="L5" s="207" t="s">
        <v>1830</v>
      </c>
      <c r="M5" s="100" t="s">
        <v>792</v>
      </c>
    </row>
    <row r="6" spans="1:13" ht="63.75">
      <c r="A6" s="100" t="s">
        <v>116</v>
      </c>
      <c r="B6" s="100" t="s">
        <v>144</v>
      </c>
      <c r="C6" s="100" t="s">
        <v>786</v>
      </c>
      <c r="D6" s="100" t="s">
        <v>793</v>
      </c>
      <c r="E6" s="209">
        <v>0</v>
      </c>
      <c r="F6" s="100" t="s">
        <v>132</v>
      </c>
      <c r="G6" s="226">
        <v>0</v>
      </c>
      <c r="H6" s="100" t="s">
        <v>132</v>
      </c>
      <c r="I6" s="226">
        <v>0</v>
      </c>
      <c r="J6" s="100" t="s">
        <v>132</v>
      </c>
      <c r="K6" s="100" t="s">
        <v>132</v>
      </c>
      <c r="L6" s="207" t="s">
        <v>1830</v>
      </c>
      <c r="M6" s="100" t="s">
        <v>616</v>
      </c>
    </row>
    <row r="7" spans="1:13" ht="63.75">
      <c r="A7" s="100" t="s">
        <v>116</v>
      </c>
      <c r="B7" s="100" t="s">
        <v>144</v>
      </c>
      <c r="C7" s="100" t="s">
        <v>786</v>
      </c>
      <c r="D7" s="100" t="s">
        <v>794</v>
      </c>
      <c r="E7" s="209">
        <v>0</v>
      </c>
      <c r="F7" s="100">
        <v>22</v>
      </c>
      <c r="G7" s="226">
        <v>0</v>
      </c>
      <c r="H7" s="100" t="s">
        <v>125</v>
      </c>
      <c r="I7" s="226">
        <v>0</v>
      </c>
      <c r="J7" s="100" t="s">
        <v>125</v>
      </c>
      <c r="K7" s="100">
        <v>22</v>
      </c>
      <c r="L7" s="207" t="s">
        <v>1830</v>
      </c>
      <c r="M7" s="100" t="s">
        <v>795</v>
      </c>
    </row>
    <row r="8" spans="1:13" ht="63.75">
      <c r="A8" s="100" t="s">
        <v>116</v>
      </c>
      <c r="B8" s="100" t="s">
        <v>144</v>
      </c>
      <c r="C8" s="100" t="s">
        <v>786</v>
      </c>
      <c r="D8" s="98" t="s">
        <v>796</v>
      </c>
      <c r="E8" s="209">
        <v>0</v>
      </c>
      <c r="F8" s="100">
        <v>1</v>
      </c>
      <c r="G8" s="226">
        <v>0</v>
      </c>
      <c r="H8" s="100">
        <v>3</v>
      </c>
      <c r="I8" s="226">
        <v>0</v>
      </c>
      <c r="J8" s="100">
        <v>4</v>
      </c>
      <c r="K8" s="100">
        <v>6</v>
      </c>
      <c r="L8" s="207" t="s">
        <v>1830</v>
      </c>
      <c r="M8" s="100" t="s">
        <v>788</v>
      </c>
    </row>
    <row r="9" spans="1:13" ht="63.75">
      <c r="A9" s="100" t="s">
        <v>116</v>
      </c>
      <c r="B9" s="100" t="s">
        <v>144</v>
      </c>
      <c r="C9" s="100" t="s">
        <v>786</v>
      </c>
      <c r="D9" s="100" t="s">
        <v>797</v>
      </c>
      <c r="E9" s="209">
        <v>0</v>
      </c>
      <c r="F9" s="100" t="s">
        <v>132</v>
      </c>
      <c r="G9" s="226">
        <v>0</v>
      </c>
      <c r="H9" s="100" t="s">
        <v>132</v>
      </c>
      <c r="I9" s="226">
        <v>0</v>
      </c>
      <c r="J9" s="100" t="s">
        <v>132</v>
      </c>
      <c r="K9" s="100" t="s">
        <v>132</v>
      </c>
      <c r="L9" s="207" t="s">
        <v>1830</v>
      </c>
      <c r="M9" s="100" t="s">
        <v>798</v>
      </c>
    </row>
    <row r="10" spans="1:13" ht="63.75">
      <c r="A10" s="100" t="s">
        <v>116</v>
      </c>
      <c r="B10" s="100" t="s">
        <v>144</v>
      </c>
      <c r="C10" s="100" t="s">
        <v>786</v>
      </c>
      <c r="D10" s="100" t="s">
        <v>799</v>
      </c>
      <c r="E10" s="209">
        <v>0</v>
      </c>
      <c r="F10" s="100" t="s">
        <v>132</v>
      </c>
      <c r="G10" s="226">
        <v>0</v>
      </c>
      <c r="H10" s="100" t="s">
        <v>132</v>
      </c>
      <c r="I10" s="226">
        <v>0</v>
      </c>
      <c r="J10" s="100" t="s">
        <v>132</v>
      </c>
      <c r="K10" s="100" t="s">
        <v>132</v>
      </c>
      <c r="L10" s="207" t="s">
        <v>1830</v>
      </c>
      <c r="M10" s="100" t="s">
        <v>587</v>
      </c>
    </row>
    <row r="11" spans="1:13" ht="63.75">
      <c r="A11" s="100" t="s">
        <v>116</v>
      </c>
      <c r="B11" s="100" t="s">
        <v>144</v>
      </c>
      <c r="C11" s="100" t="s">
        <v>786</v>
      </c>
      <c r="D11" s="100" t="s">
        <v>800</v>
      </c>
      <c r="E11" s="209">
        <v>0</v>
      </c>
      <c r="F11" s="101">
        <v>1</v>
      </c>
      <c r="G11" s="226">
        <v>0</v>
      </c>
      <c r="H11" s="101">
        <v>2</v>
      </c>
      <c r="I11" s="226">
        <v>0</v>
      </c>
      <c r="J11" s="101">
        <v>3</v>
      </c>
      <c r="K11" s="101">
        <v>4</v>
      </c>
      <c r="L11" s="207" t="s">
        <v>1830</v>
      </c>
      <c r="M11" s="100" t="s">
        <v>801</v>
      </c>
    </row>
    <row r="12" spans="1:13" ht="63.75">
      <c r="A12" s="100" t="s">
        <v>116</v>
      </c>
      <c r="B12" s="100" t="s">
        <v>144</v>
      </c>
      <c r="C12" s="100" t="s">
        <v>786</v>
      </c>
      <c r="D12" s="100" t="s">
        <v>802</v>
      </c>
      <c r="E12" s="209">
        <v>0</v>
      </c>
      <c r="F12" s="101">
        <v>1</v>
      </c>
      <c r="G12" s="226">
        <v>0</v>
      </c>
      <c r="H12" s="101">
        <v>2</v>
      </c>
      <c r="I12" s="226">
        <v>0</v>
      </c>
      <c r="J12" s="101">
        <v>3</v>
      </c>
      <c r="K12" s="101">
        <v>4</v>
      </c>
      <c r="L12" s="207" t="s">
        <v>1830</v>
      </c>
      <c r="M12" s="100" t="s">
        <v>803</v>
      </c>
    </row>
    <row r="13" spans="1:13" ht="63.75">
      <c r="A13" s="100" t="s">
        <v>116</v>
      </c>
      <c r="B13" s="100" t="s">
        <v>144</v>
      </c>
      <c r="C13" s="100" t="s">
        <v>457</v>
      </c>
      <c r="D13" s="100" t="s">
        <v>804</v>
      </c>
      <c r="E13" s="207">
        <v>269</v>
      </c>
      <c r="F13" s="99" t="s">
        <v>132</v>
      </c>
      <c r="G13" s="266" t="s">
        <v>1831</v>
      </c>
      <c r="H13" s="99" t="s">
        <v>132</v>
      </c>
      <c r="I13" s="293">
        <v>1201</v>
      </c>
      <c r="J13" s="99" t="s">
        <v>132</v>
      </c>
      <c r="K13" s="99" t="s">
        <v>132</v>
      </c>
      <c r="L13" s="206"/>
      <c r="M13" s="100" t="s">
        <v>805</v>
      </c>
    </row>
    <row r="14" spans="1:13" ht="63.75">
      <c r="A14" s="100" t="s">
        <v>116</v>
      </c>
      <c r="B14" s="100" t="s">
        <v>144</v>
      </c>
      <c r="C14" s="100" t="s">
        <v>457</v>
      </c>
      <c r="D14" s="100" t="s">
        <v>806</v>
      </c>
      <c r="E14" s="207">
        <v>114</v>
      </c>
      <c r="F14" s="99" t="s">
        <v>132</v>
      </c>
      <c r="G14" s="266" t="s">
        <v>1832</v>
      </c>
      <c r="H14" s="99" t="s">
        <v>132</v>
      </c>
      <c r="I14" s="266" t="s">
        <v>1832</v>
      </c>
      <c r="J14" s="99" t="s">
        <v>132</v>
      </c>
      <c r="K14" s="99" t="s">
        <v>132</v>
      </c>
      <c r="L14" s="206"/>
      <c r="M14" s="100" t="s">
        <v>805</v>
      </c>
    </row>
    <row r="15" spans="1:13" ht="63.75">
      <c r="A15" s="100" t="s">
        <v>116</v>
      </c>
      <c r="B15" s="100" t="s">
        <v>144</v>
      </c>
      <c r="C15" s="100" t="s">
        <v>457</v>
      </c>
      <c r="D15" s="100" t="s">
        <v>807</v>
      </c>
      <c r="E15" s="207">
        <v>15</v>
      </c>
      <c r="F15" s="99" t="s">
        <v>132</v>
      </c>
      <c r="G15" s="266" t="s">
        <v>1833</v>
      </c>
      <c r="H15" s="99" t="s">
        <v>132</v>
      </c>
      <c r="I15" s="266" t="s">
        <v>1833</v>
      </c>
      <c r="J15" s="99" t="s">
        <v>132</v>
      </c>
      <c r="K15" s="99" t="s">
        <v>132</v>
      </c>
      <c r="L15" s="206"/>
      <c r="M15" s="100" t="s">
        <v>805</v>
      </c>
    </row>
    <row r="16" spans="1:13" ht="38.25">
      <c r="A16" s="100" t="s">
        <v>157</v>
      </c>
      <c r="B16" s="100" t="s">
        <v>175</v>
      </c>
      <c r="C16" s="100" t="s">
        <v>176</v>
      </c>
      <c r="D16" s="98" t="s">
        <v>460</v>
      </c>
      <c r="E16" s="206">
        <v>1</v>
      </c>
      <c r="F16" s="105">
        <v>1</v>
      </c>
      <c r="G16" s="267">
        <v>1</v>
      </c>
      <c r="H16" s="105">
        <v>1</v>
      </c>
      <c r="I16" s="267">
        <v>1</v>
      </c>
      <c r="J16" s="105">
        <v>1</v>
      </c>
      <c r="K16" s="105">
        <v>1</v>
      </c>
      <c r="L16" s="206"/>
      <c r="M16" s="100" t="s">
        <v>461</v>
      </c>
    </row>
    <row r="17" spans="1:13" ht="83.25" customHeight="1">
      <c r="A17" s="100" t="s">
        <v>157</v>
      </c>
      <c r="B17" s="100" t="s">
        <v>175</v>
      </c>
      <c r="C17" s="100" t="s">
        <v>183</v>
      </c>
      <c r="D17" s="101" t="s">
        <v>462</v>
      </c>
      <c r="E17" s="209">
        <v>0</v>
      </c>
      <c r="F17" s="100">
        <v>1</v>
      </c>
      <c r="G17" s="226">
        <v>0</v>
      </c>
      <c r="H17" s="100">
        <v>2</v>
      </c>
      <c r="I17" s="226">
        <v>0</v>
      </c>
      <c r="J17" s="100">
        <v>3</v>
      </c>
      <c r="K17" s="100">
        <v>4</v>
      </c>
      <c r="L17" s="207" t="s">
        <v>1834</v>
      </c>
      <c r="M17" s="100" t="s">
        <v>463</v>
      </c>
    </row>
    <row r="18" spans="1:13" ht="51">
      <c r="A18" s="108" t="s">
        <v>157</v>
      </c>
      <c r="B18" s="100" t="s">
        <v>175</v>
      </c>
      <c r="C18" s="100" t="s">
        <v>186</v>
      </c>
      <c r="D18" s="101" t="s">
        <v>808</v>
      </c>
      <c r="E18" s="207" t="s">
        <v>1682</v>
      </c>
      <c r="F18" s="100">
        <v>3</v>
      </c>
      <c r="G18" s="226">
        <v>0</v>
      </c>
      <c r="H18" s="100">
        <v>6</v>
      </c>
      <c r="I18" s="226">
        <v>0</v>
      </c>
      <c r="J18" s="100">
        <v>9</v>
      </c>
      <c r="K18" s="100">
        <v>12</v>
      </c>
      <c r="L18" s="207" t="s">
        <v>1835</v>
      </c>
      <c r="M18" s="100" t="s">
        <v>190</v>
      </c>
    </row>
    <row r="19" spans="1:13" ht="63.75">
      <c r="A19" s="100" t="s">
        <v>157</v>
      </c>
      <c r="B19" s="100" t="s">
        <v>175</v>
      </c>
      <c r="C19" s="100" t="s">
        <v>202</v>
      </c>
      <c r="D19" s="101" t="s">
        <v>213</v>
      </c>
      <c r="E19" s="206">
        <v>1</v>
      </c>
      <c r="F19" s="105">
        <v>1</v>
      </c>
      <c r="G19" s="267">
        <v>1</v>
      </c>
      <c r="H19" s="105">
        <v>1</v>
      </c>
      <c r="I19" s="267">
        <v>1</v>
      </c>
      <c r="J19" s="105">
        <v>1</v>
      </c>
      <c r="K19" s="105">
        <v>1</v>
      </c>
      <c r="L19" s="206"/>
      <c r="M19" s="100" t="s">
        <v>214</v>
      </c>
    </row>
    <row r="20" spans="1:13" ht="38.25">
      <c r="A20" s="100" t="s">
        <v>220</v>
      </c>
      <c r="B20" s="100" t="s">
        <v>221</v>
      </c>
      <c r="C20" s="100" t="s">
        <v>222</v>
      </c>
      <c r="D20" s="101" t="s">
        <v>227</v>
      </c>
      <c r="E20" s="206">
        <v>0.93</v>
      </c>
      <c r="F20" s="105">
        <v>0.25</v>
      </c>
      <c r="G20" s="240">
        <v>0.27</v>
      </c>
      <c r="H20" s="105">
        <v>0.5</v>
      </c>
      <c r="I20" s="313">
        <v>0.51670000000000005</v>
      </c>
      <c r="J20" s="105">
        <v>0.75</v>
      </c>
      <c r="K20" s="105">
        <v>1</v>
      </c>
      <c r="L20" s="206"/>
      <c r="M20" s="100" t="s">
        <v>226</v>
      </c>
    </row>
    <row r="21" spans="1:13" ht="51">
      <c r="A21" s="100" t="s">
        <v>220</v>
      </c>
      <c r="B21" s="100" t="s">
        <v>221</v>
      </c>
      <c r="C21" s="100" t="s">
        <v>233</v>
      </c>
      <c r="D21" s="101" t="s">
        <v>234</v>
      </c>
      <c r="E21" s="206">
        <v>1</v>
      </c>
      <c r="F21" s="100" t="s">
        <v>125</v>
      </c>
      <c r="G21" s="226" t="s">
        <v>125</v>
      </c>
      <c r="H21" s="99">
        <v>1</v>
      </c>
      <c r="I21" s="267">
        <v>1</v>
      </c>
      <c r="J21" s="100" t="s">
        <v>125</v>
      </c>
      <c r="K21" s="100" t="s">
        <v>125</v>
      </c>
      <c r="L21" s="207"/>
      <c r="M21" s="100" t="s">
        <v>657</v>
      </c>
    </row>
    <row r="22" spans="1:13" ht="38.25">
      <c r="A22" s="100" t="s">
        <v>220</v>
      </c>
      <c r="B22" s="98" t="s">
        <v>221</v>
      </c>
      <c r="C22" s="98" t="s">
        <v>236</v>
      </c>
      <c r="D22" s="98" t="s">
        <v>1670</v>
      </c>
      <c r="E22" s="207">
        <v>1</v>
      </c>
      <c r="F22" s="98">
        <v>0</v>
      </c>
      <c r="G22" s="268">
        <v>0</v>
      </c>
      <c r="H22" s="98">
        <v>1</v>
      </c>
      <c r="I22" s="268">
        <v>0</v>
      </c>
      <c r="J22" s="98">
        <v>1</v>
      </c>
      <c r="K22" s="98">
        <v>2</v>
      </c>
      <c r="L22" s="207"/>
      <c r="M22" s="98" t="s">
        <v>237</v>
      </c>
    </row>
  </sheetData>
  <mergeCells count="1">
    <mergeCell ref="A1:M1"/>
  </mergeCells>
  <pageMargins left="0.70866141732283472" right="0.70866141732283472" top="0.74803149606299213" bottom="0.74803149606299213" header="0.31496062992125984" footer="0.31496062992125984"/>
  <pageSetup paperSize="9" scale="76" orientation="landscape" horizontalDpi="300" verticalDpi="300" r:id="rId1"/>
  <headerFooter>
    <oddFooter>&amp;R&amp;P</oddFooter>
  </headerFooter>
</worksheet>
</file>

<file path=xl/worksheets/sheet16.xml><?xml version="1.0" encoding="utf-8"?>
<worksheet xmlns="http://schemas.openxmlformats.org/spreadsheetml/2006/main" xmlns:r="http://schemas.openxmlformats.org/officeDocument/2006/relationships">
  <dimension ref="A1:O22"/>
  <sheetViews>
    <sheetView view="pageBreakPreview" topLeftCell="A11" zoomScale="60" workbookViewId="0">
      <selection activeCell="N14" sqref="N14"/>
    </sheetView>
  </sheetViews>
  <sheetFormatPr defaultRowHeight="15"/>
  <cols>
    <col min="2" max="2" width="13.42578125" customWidth="1"/>
    <col min="3" max="3" width="14" bestFit="1" customWidth="1"/>
    <col min="4" max="4" width="15.5703125" bestFit="1" customWidth="1"/>
    <col min="5" max="5" width="14.85546875" bestFit="1" customWidth="1"/>
    <col min="6" max="6" width="13.42578125" bestFit="1" customWidth="1"/>
    <col min="8" max="14" width="20" customWidth="1"/>
    <col min="15" max="15" width="19.140625" bestFit="1" customWidth="1"/>
  </cols>
  <sheetData>
    <row r="1" spans="1:15" ht="18">
      <c r="A1" s="405" t="s">
        <v>785</v>
      </c>
      <c r="B1" s="405"/>
      <c r="C1" s="405"/>
      <c r="D1" s="405"/>
      <c r="E1" s="405"/>
      <c r="F1" s="405"/>
      <c r="G1" s="405"/>
      <c r="H1" s="405"/>
      <c r="I1" s="405"/>
      <c r="J1" s="405"/>
      <c r="K1" s="405"/>
      <c r="L1" s="405"/>
      <c r="M1" s="405"/>
      <c r="N1" s="405"/>
      <c r="O1" s="405"/>
    </row>
    <row r="2" spans="1:15" ht="38.25">
      <c r="A2" s="75" t="s">
        <v>315</v>
      </c>
      <c r="B2" s="75" t="s">
        <v>62</v>
      </c>
      <c r="C2" s="75" t="s">
        <v>63</v>
      </c>
      <c r="D2" s="75" t="s">
        <v>67</v>
      </c>
      <c r="E2" s="75" t="s">
        <v>446</v>
      </c>
      <c r="F2" s="75" t="s">
        <v>100</v>
      </c>
      <c r="G2" s="75" t="s">
        <v>101</v>
      </c>
      <c r="H2" s="75" t="s">
        <v>102</v>
      </c>
      <c r="I2" s="75" t="s">
        <v>1775</v>
      </c>
      <c r="J2" s="75" t="s">
        <v>103</v>
      </c>
      <c r="K2" s="75" t="s">
        <v>2034</v>
      </c>
      <c r="L2" s="75" t="s">
        <v>104</v>
      </c>
      <c r="M2" s="75" t="s">
        <v>105</v>
      </c>
      <c r="N2" s="75" t="s">
        <v>1772</v>
      </c>
      <c r="O2" s="75" t="s">
        <v>98</v>
      </c>
    </row>
    <row r="3" spans="1:15" ht="63.75">
      <c r="A3" s="106" t="s">
        <v>116</v>
      </c>
      <c r="B3" s="100" t="s">
        <v>144</v>
      </c>
      <c r="C3" s="106" t="s">
        <v>809</v>
      </c>
      <c r="D3" s="114" t="s">
        <v>810</v>
      </c>
      <c r="E3" s="116" t="s">
        <v>318</v>
      </c>
      <c r="F3" s="122"/>
      <c r="G3" s="122"/>
      <c r="H3" s="142" t="s">
        <v>811</v>
      </c>
      <c r="I3" s="241" t="s">
        <v>1782</v>
      </c>
      <c r="J3" s="142" t="s">
        <v>811</v>
      </c>
      <c r="K3" s="241" t="s">
        <v>1782</v>
      </c>
      <c r="L3" s="142" t="s">
        <v>811</v>
      </c>
      <c r="M3" s="142" t="s">
        <v>811</v>
      </c>
      <c r="N3" s="236" t="s">
        <v>1830</v>
      </c>
      <c r="O3" s="142" t="s">
        <v>812</v>
      </c>
    </row>
    <row r="4" spans="1:15" ht="63.75">
      <c r="A4" s="114" t="s">
        <v>116</v>
      </c>
      <c r="B4" s="100" t="s">
        <v>144</v>
      </c>
      <c r="C4" s="114" t="s">
        <v>809</v>
      </c>
      <c r="D4" s="115" t="s">
        <v>813</v>
      </c>
      <c r="E4" s="116" t="s">
        <v>318</v>
      </c>
      <c r="F4" s="117"/>
      <c r="G4" s="117"/>
      <c r="H4" s="114" t="s">
        <v>814</v>
      </c>
      <c r="I4" s="241" t="s">
        <v>1782</v>
      </c>
      <c r="J4" s="114" t="s">
        <v>814</v>
      </c>
      <c r="K4" s="241" t="s">
        <v>1782</v>
      </c>
      <c r="L4" s="114" t="s">
        <v>814</v>
      </c>
      <c r="M4" s="114" t="s">
        <v>814</v>
      </c>
      <c r="N4" s="236" t="s">
        <v>1830</v>
      </c>
      <c r="O4" s="114" t="s">
        <v>327</v>
      </c>
    </row>
    <row r="5" spans="1:15" ht="63.75">
      <c r="A5" s="114" t="s">
        <v>116</v>
      </c>
      <c r="B5" s="100" t="s">
        <v>144</v>
      </c>
      <c r="C5" s="106" t="s">
        <v>809</v>
      </c>
      <c r="D5" s="114" t="s">
        <v>815</v>
      </c>
      <c r="E5" s="116" t="s">
        <v>318</v>
      </c>
      <c r="F5" s="122">
        <v>30000</v>
      </c>
      <c r="G5" s="122"/>
      <c r="H5" s="142" t="s">
        <v>816</v>
      </c>
      <c r="I5" s="241" t="s">
        <v>1782</v>
      </c>
      <c r="J5" s="142" t="s">
        <v>817</v>
      </c>
      <c r="K5" s="241" t="s">
        <v>1782</v>
      </c>
      <c r="L5" s="142" t="s">
        <v>818</v>
      </c>
      <c r="M5" s="142" t="s">
        <v>125</v>
      </c>
      <c r="N5" s="236" t="s">
        <v>1830</v>
      </c>
      <c r="O5" s="142" t="s">
        <v>795</v>
      </c>
    </row>
    <row r="6" spans="1:15" ht="63.75">
      <c r="A6" s="106" t="s">
        <v>116</v>
      </c>
      <c r="B6" s="100" t="s">
        <v>144</v>
      </c>
      <c r="C6" s="106" t="s">
        <v>809</v>
      </c>
      <c r="D6" s="114" t="s">
        <v>819</v>
      </c>
      <c r="E6" s="116" t="s">
        <v>318</v>
      </c>
      <c r="F6" s="122">
        <v>27000</v>
      </c>
      <c r="G6" s="122"/>
      <c r="H6" s="142" t="s">
        <v>820</v>
      </c>
      <c r="I6" s="241" t="s">
        <v>1782</v>
      </c>
      <c r="J6" s="142" t="s">
        <v>821</v>
      </c>
      <c r="K6" s="241" t="s">
        <v>1782</v>
      </c>
      <c r="L6" s="142" t="s">
        <v>125</v>
      </c>
      <c r="M6" s="142" t="s">
        <v>125</v>
      </c>
      <c r="N6" s="236" t="s">
        <v>1830</v>
      </c>
      <c r="O6" s="142" t="s">
        <v>822</v>
      </c>
    </row>
    <row r="7" spans="1:15" ht="63.75">
      <c r="A7" s="106" t="s">
        <v>116</v>
      </c>
      <c r="B7" s="100" t="s">
        <v>144</v>
      </c>
      <c r="C7" s="106" t="s">
        <v>809</v>
      </c>
      <c r="D7" s="114" t="s">
        <v>823</v>
      </c>
      <c r="E7" s="116" t="s">
        <v>318</v>
      </c>
      <c r="F7" s="122">
        <v>40000</v>
      </c>
      <c r="G7" s="122"/>
      <c r="H7" s="142" t="s">
        <v>125</v>
      </c>
      <c r="I7" s="226" t="s">
        <v>125</v>
      </c>
      <c r="J7" s="142" t="s">
        <v>824</v>
      </c>
      <c r="K7" s="241" t="s">
        <v>1782</v>
      </c>
      <c r="L7" s="142" t="s">
        <v>125</v>
      </c>
      <c r="M7" s="142" t="s">
        <v>825</v>
      </c>
      <c r="N7" s="236" t="s">
        <v>1830</v>
      </c>
      <c r="O7" s="142" t="s">
        <v>826</v>
      </c>
    </row>
    <row r="8" spans="1:15" ht="63.75">
      <c r="A8" s="114" t="s">
        <v>116</v>
      </c>
      <c r="B8" s="100" t="s">
        <v>144</v>
      </c>
      <c r="C8" s="114" t="s">
        <v>457</v>
      </c>
      <c r="D8" s="114" t="s">
        <v>827</v>
      </c>
      <c r="E8" s="116" t="s">
        <v>318</v>
      </c>
      <c r="F8" s="117">
        <v>35000</v>
      </c>
      <c r="G8" s="117"/>
      <c r="H8" s="114" t="s">
        <v>125</v>
      </c>
      <c r="I8" s="226" t="s">
        <v>125</v>
      </c>
      <c r="J8" s="114" t="s">
        <v>125</v>
      </c>
      <c r="K8" s="226" t="s">
        <v>125</v>
      </c>
      <c r="L8" s="114" t="s">
        <v>125</v>
      </c>
      <c r="M8" s="114" t="s">
        <v>828</v>
      </c>
      <c r="N8" s="236"/>
      <c r="O8" s="114" t="s">
        <v>829</v>
      </c>
    </row>
    <row r="9" spans="1:15" ht="63.75">
      <c r="A9" s="114" t="s">
        <v>116</v>
      </c>
      <c r="B9" s="100" t="s">
        <v>144</v>
      </c>
      <c r="C9" s="114" t="s">
        <v>457</v>
      </c>
      <c r="D9" s="114" t="s">
        <v>830</v>
      </c>
      <c r="E9" s="116" t="s">
        <v>318</v>
      </c>
      <c r="F9" s="117">
        <v>30000</v>
      </c>
      <c r="G9" s="117"/>
      <c r="H9" s="114" t="s">
        <v>125</v>
      </c>
      <c r="I9" s="226" t="s">
        <v>125</v>
      </c>
      <c r="J9" s="114" t="s">
        <v>125</v>
      </c>
      <c r="K9" s="226" t="s">
        <v>125</v>
      </c>
      <c r="L9" s="114" t="s">
        <v>125</v>
      </c>
      <c r="M9" s="114" t="s">
        <v>831</v>
      </c>
      <c r="N9" s="236"/>
      <c r="O9" s="114" t="s">
        <v>832</v>
      </c>
    </row>
    <row r="10" spans="1:15" ht="140.25">
      <c r="A10" s="114" t="s">
        <v>116</v>
      </c>
      <c r="B10" s="100" t="s">
        <v>144</v>
      </c>
      <c r="C10" s="114" t="s">
        <v>457</v>
      </c>
      <c r="D10" s="114" t="s">
        <v>833</v>
      </c>
      <c r="E10" s="116" t="s">
        <v>318</v>
      </c>
      <c r="F10" s="117">
        <v>30000</v>
      </c>
      <c r="G10" s="117"/>
      <c r="H10" s="114" t="s">
        <v>125</v>
      </c>
      <c r="I10" s="226" t="s">
        <v>125</v>
      </c>
      <c r="J10" s="114" t="s">
        <v>834</v>
      </c>
      <c r="K10" s="265" t="s">
        <v>2132</v>
      </c>
      <c r="L10" s="114" t="s">
        <v>125</v>
      </c>
      <c r="M10" s="114" t="s">
        <v>125</v>
      </c>
      <c r="N10" s="236"/>
      <c r="O10" s="114" t="s">
        <v>835</v>
      </c>
    </row>
    <row r="11" spans="1:15" ht="63.75">
      <c r="A11" s="114" t="s">
        <v>116</v>
      </c>
      <c r="B11" s="100" t="s">
        <v>144</v>
      </c>
      <c r="C11" s="114" t="s">
        <v>457</v>
      </c>
      <c r="D11" s="114" t="s">
        <v>836</v>
      </c>
      <c r="E11" s="116" t="s">
        <v>318</v>
      </c>
      <c r="F11" s="117">
        <v>35000</v>
      </c>
      <c r="G11" s="117"/>
      <c r="H11" s="114" t="s">
        <v>837</v>
      </c>
      <c r="I11" s="241" t="s">
        <v>1825</v>
      </c>
      <c r="J11" s="114" t="s">
        <v>125</v>
      </c>
      <c r="K11" s="226" t="s">
        <v>125</v>
      </c>
      <c r="L11" s="114" t="s">
        <v>125</v>
      </c>
      <c r="M11" s="114" t="s">
        <v>125</v>
      </c>
      <c r="N11" s="236"/>
      <c r="O11" s="114" t="s">
        <v>838</v>
      </c>
    </row>
    <row r="12" spans="1:15" ht="63.75">
      <c r="A12" s="114" t="s">
        <v>116</v>
      </c>
      <c r="B12" s="100" t="s">
        <v>144</v>
      </c>
      <c r="C12" s="114" t="s">
        <v>457</v>
      </c>
      <c r="D12" s="114" t="s">
        <v>839</v>
      </c>
      <c r="E12" s="116" t="s">
        <v>318</v>
      </c>
      <c r="F12" s="117">
        <v>70000</v>
      </c>
      <c r="G12" s="117"/>
      <c r="H12" s="114" t="s">
        <v>125</v>
      </c>
      <c r="I12" s="265" t="s">
        <v>125</v>
      </c>
      <c r="J12" s="114" t="s">
        <v>125</v>
      </c>
      <c r="K12" s="226" t="s">
        <v>125</v>
      </c>
      <c r="L12" s="114" t="s">
        <v>125</v>
      </c>
      <c r="M12" s="114" t="s">
        <v>840</v>
      </c>
      <c r="N12" s="236"/>
      <c r="O12" s="114" t="s">
        <v>841</v>
      </c>
    </row>
    <row r="13" spans="1:15" ht="63.75">
      <c r="A13" s="114"/>
      <c r="B13" s="100" t="s">
        <v>144</v>
      </c>
      <c r="C13" s="114" t="s">
        <v>457</v>
      </c>
      <c r="D13" s="114" t="s">
        <v>842</v>
      </c>
      <c r="E13" s="116" t="s">
        <v>318</v>
      </c>
      <c r="F13" s="117">
        <v>70000</v>
      </c>
      <c r="G13" s="117"/>
      <c r="H13" s="114" t="s">
        <v>843</v>
      </c>
      <c r="I13" s="241" t="s">
        <v>1822</v>
      </c>
      <c r="J13" s="114" t="s">
        <v>125</v>
      </c>
      <c r="K13" s="241" t="s">
        <v>1822</v>
      </c>
      <c r="L13" s="114" t="s">
        <v>125</v>
      </c>
      <c r="M13" s="114" t="s">
        <v>844</v>
      </c>
      <c r="N13" s="236"/>
      <c r="O13" s="114" t="s">
        <v>845</v>
      </c>
    </row>
    <row r="14" spans="1:15" ht="63.75">
      <c r="A14" s="114" t="s">
        <v>116</v>
      </c>
      <c r="B14" s="100" t="s">
        <v>144</v>
      </c>
      <c r="C14" s="114" t="s">
        <v>457</v>
      </c>
      <c r="D14" s="114" t="s">
        <v>846</v>
      </c>
      <c r="E14" s="116" t="s">
        <v>318</v>
      </c>
      <c r="F14" s="117">
        <v>40000</v>
      </c>
      <c r="G14" s="117"/>
      <c r="H14" s="114" t="s">
        <v>125</v>
      </c>
      <c r="I14" s="226" t="s">
        <v>125</v>
      </c>
      <c r="J14" s="114" t="s">
        <v>847</v>
      </c>
      <c r="K14" s="241" t="s">
        <v>2131</v>
      </c>
      <c r="L14" s="114" t="s">
        <v>125</v>
      </c>
      <c r="M14" s="114" t="s">
        <v>848</v>
      </c>
      <c r="N14" s="336" t="s">
        <v>2354</v>
      </c>
      <c r="O14" s="114" t="s">
        <v>849</v>
      </c>
    </row>
    <row r="15" spans="1:15" ht="56.25" customHeight="1">
      <c r="A15" s="114" t="s">
        <v>116</v>
      </c>
      <c r="B15" s="100" t="s">
        <v>144</v>
      </c>
      <c r="C15" s="114" t="s">
        <v>457</v>
      </c>
      <c r="D15" s="114" t="s">
        <v>850</v>
      </c>
      <c r="E15" s="116" t="s">
        <v>318</v>
      </c>
      <c r="F15" s="117">
        <v>10000</v>
      </c>
      <c r="G15" s="117"/>
      <c r="H15" s="114" t="s">
        <v>125</v>
      </c>
      <c r="I15" s="226" t="s">
        <v>125</v>
      </c>
      <c r="J15" s="114" t="s">
        <v>851</v>
      </c>
      <c r="K15" s="241" t="s">
        <v>2137</v>
      </c>
      <c r="L15" s="114" t="s">
        <v>125</v>
      </c>
      <c r="M15" s="114" t="s">
        <v>125</v>
      </c>
      <c r="N15" s="336" t="s">
        <v>2136</v>
      </c>
      <c r="O15" s="114" t="s">
        <v>845</v>
      </c>
    </row>
    <row r="16" spans="1:15" ht="91.5" customHeight="1">
      <c r="A16" s="114" t="s">
        <v>116</v>
      </c>
      <c r="B16" s="100" t="s">
        <v>144</v>
      </c>
      <c r="C16" s="114" t="s">
        <v>457</v>
      </c>
      <c r="D16" s="114" t="s">
        <v>852</v>
      </c>
      <c r="E16" s="116" t="s">
        <v>318</v>
      </c>
      <c r="F16" s="117">
        <v>25000</v>
      </c>
      <c r="G16" s="117"/>
      <c r="H16" s="114" t="s">
        <v>853</v>
      </c>
      <c r="I16" s="241" t="s">
        <v>1823</v>
      </c>
      <c r="J16" s="114" t="s">
        <v>125</v>
      </c>
      <c r="K16" s="265" t="s">
        <v>2133</v>
      </c>
      <c r="L16" s="114" t="s">
        <v>854</v>
      </c>
      <c r="M16" s="114" t="s">
        <v>125</v>
      </c>
      <c r="N16" s="236"/>
      <c r="O16" s="114" t="s">
        <v>855</v>
      </c>
    </row>
    <row r="17" spans="1:15" ht="77.25" customHeight="1">
      <c r="A17" s="114" t="s">
        <v>116</v>
      </c>
      <c r="B17" s="100" t="s">
        <v>144</v>
      </c>
      <c r="C17" s="114" t="s">
        <v>457</v>
      </c>
      <c r="D17" s="114" t="s">
        <v>856</v>
      </c>
      <c r="E17" s="116" t="s">
        <v>318</v>
      </c>
      <c r="F17" s="117">
        <v>25000</v>
      </c>
      <c r="G17" s="117"/>
      <c r="H17" s="114" t="s">
        <v>125</v>
      </c>
      <c r="I17" s="226" t="s">
        <v>125</v>
      </c>
      <c r="J17" s="114" t="s">
        <v>857</v>
      </c>
      <c r="K17" s="265" t="s">
        <v>2134</v>
      </c>
      <c r="L17" s="114" t="s">
        <v>858</v>
      </c>
      <c r="M17" s="114" t="s">
        <v>125</v>
      </c>
      <c r="N17" s="236"/>
      <c r="O17" s="114" t="s">
        <v>845</v>
      </c>
    </row>
    <row r="18" spans="1:15" ht="84.75" customHeight="1">
      <c r="A18" s="114" t="s">
        <v>116</v>
      </c>
      <c r="B18" s="100" t="s">
        <v>144</v>
      </c>
      <c r="C18" s="114" t="s">
        <v>457</v>
      </c>
      <c r="D18" s="114" t="s">
        <v>859</v>
      </c>
      <c r="E18" s="116" t="s">
        <v>318</v>
      </c>
      <c r="F18" s="117">
        <v>15000</v>
      </c>
      <c r="G18" s="117"/>
      <c r="H18" s="114" t="s">
        <v>860</v>
      </c>
      <c r="I18" s="241" t="s">
        <v>1824</v>
      </c>
      <c r="J18" s="114" t="s">
        <v>860</v>
      </c>
      <c r="K18" s="265" t="s">
        <v>2135</v>
      </c>
      <c r="L18" s="114" t="s">
        <v>860</v>
      </c>
      <c r="M18" s="114" t="s">
        <v>860</v>
      </c>
      <c r="N18" s="236"/>
      <c r="O18" s="114" t="s">
        <v>861</v>
      </c>
    </row>
    <row r="19" spans="1:15" ht="105.75" customHeight="1">
      <c r="A19" s="108" t="s">
        <v>157</v>
      </c>
      <c r="B19" s="125" t="s">
        <v>175</v>
      </c>
      <c r="C19" s="125" t="s">
        <v>176</v>
      </c>
      <c r="D19" s="108" t="s">
        <v>862</v>
      </c>
      <c r="E19" s="116" t="s">
        <v>318</v>
      </c>
      <c r="F19" s="122"/>
      <c r="G19" s="122"/>
      <c r="H19" s="125" t="s">
        <v>863</v>
      </c>
      <c r="I19" s="260" t="s">
        <v>1826</v>
      </c>
      <c r="J19" s="125" t="s">
        <v>864</v>
      </c>
      <c r="K19" s="260" t="s">
        <v>1826</v>
      </c>
      <c r="L19" s="125" t="s">
        <v>865</v>
      </c>
      <c r="M19" s="125" t="s">
        <v>865</v>
      </c>
      <c r="N19" s="227"/>
      <c r="O19" s="125" t="s">
        <v>866</v>
      </c>
    </row>
    <row r="20" spans="1:15" ht="81" customHeight="1">
      <c r="A20" s="108" t="s">
        <v>157</v>
      </c>
      <c r="B20" s="125" t="s">
        <v>175</v>
      </c>
      <c r="C20" s="125" t="s">
        <v>176</v>
      </c>
      <c r="D20" s="108" t="s">
        <v>867</v>
      </c>
      <c r="E20" s="116" t="s">
        <v>318</v>
      </c>
      <c r="F20" s="122"/>
      <c r="G20" s="122"/>
      <c r="H20" s="125" t="s">
        <v>868</v>
      </c>
      <c r="I20" s="260" t="s">
        <v>1827</v>
      </c>
      <c r="J20" s="125" t="s">
        <v>868</v>
      </c>
      <c r="K20" s="260" t="s">
        <v>1827</v>
      </c>
      <c r="L20" s="125" t="s">
        <v>868</v>
      </c>
      <c r="M20" s="125" t="s">
        <v>868</v>
      </c>
      <c r="N20" s="227"/>
      <c r="O20" s="125" t="s">
        <v>869</v>
      </c>
    </row>
    <row r="21" spans="1:15" ht="90" customHeight="1">
      <c r="A21" s="108" t="s">
        <v>157</v>
      </c>
      <c r="B21" s="125" t="s">
        <v>175</v>
      </c>
      <c r="C21" s="125" t="s">
        <v>176</v>
      </c>
      <c r="D21" s="108" t="s">
        <v>870</v>
      </c>
      <c r="E21" s="116" t="s">
        <v>318</v>
      </c>
      <c r="F21" s="122"/>
      <c r="G21" s="122"/>
      <c r="H21" s="125" t="s">
        <v>871</v>
      </c>
      <c r="I21" s="260" t="s">
        <v>1828</v>
      </c>
      <c r="J21" s="125" t="s">
        <v>871</v>
      </c>
      <c r="K21" s="260" t="s">
        <v>1828</v>
      </c>
      <c r="L21" s="125" t="s">
        <v>871</v>
      </c>
      <c r="M21" s="125" t="s">
        <v>871</v>
      </c>
      <c r="N21" s="227"/>
      <c r="O21" s="125" t="s">
        <v>872</v>
      </c>
    </row>
    <row r="22" spans="1:15" ht="111.75" customHeight="1">
      <c r="A22" s="108" t="s">
        <v>304</v>
      </c>
      <c r="B22" s="125" t="s">
        <v>404</v>
      </c>
      <c r="C22" s="125" t="s">
        <v>422</v>
      </c>
      <c r="D22" s="108" t="s">
        <v>423</v>
      </c>
      <c r="E22" s="116" t="s">
        <v>318</v>
      </c>
      <c r="F22" s="122"/>
      <c r="G22" s="122"/>
      <c r="H22" s="125" t="s">
        <v>569</v>
      </c>
      <c r="I22" s="260" t="s">
        <v>1829</v>
      </c>
      <c r="J22" s="125" t="s">
        <v>570</v>
      </c>
      <c r="K22" s="260" t="s">
        <v>1829</v>
      </c>
      <c r="L22" s="125" t="s">
        <v>571</v>
      </c>
      <c r="M22" s="125" t="s">
        <v>572</v>
      </c>
      <c r="N22" s="227"/>
      <c r="O22" s="125" t="s">
        <v>573</v>
      </c>
    </row>
  </sheetData>
  <mergeCells count="1">
    <mergeCell ref="A1:O1"/>
  </mergeCells>
  <pageMargins left="0.70866141732283472" right="0.70866141732283472" top="0.74803149606299213" bottom="0.74803149606299213" header="0.31496062992125984" footer="0.31496062992125984"/>
  <pageSetup paperSize="9" scale="52" orientation="landscape" horizontalDpi="300" verticalDpi="300" r:id="rId1"/>
  <headerFooter>
    <oddFooter>&amp;R&amp;P</oddFooter>
  </headerFooter>
</worksheet>
</file>

<file path=xl/worksheets/sheet17.xml><?xml version="1.0" encoding="utf-8"?>
<worksheet xmlns="http://schemas.openxmlformats.org/spreadsheetml/2006/main" xmlns:r="http://schemas.openxmlformats.org/officeDocument/2006/relationships">
  <dimension ref="A1:M24"/>
  <sheetViews>
    <sheetView view="pageBreakPreview" zoomScale="76" zoomScaleSheetLayoutView="76" workbookViewId="0">
      <selection activeCell="L21" sqref="L21"/>
    </sheetView>
  </sheetViews>
  <sheetFormatPr defaultRowHeight="15"/>
  <cols>
    <col min="2" max="2" width="13.5703125" customWidth="1"/>
    <col min="3" max="3" width="12.85546875" customWidth="1"/>
    <col min="4" max="4" width="24.85546875" customWidth="1"/>
    <col min="5" max="5" width="15.140625" customWidth="1"/>
    <col min="6" max="9" width="15.28515625" customWidth="1"/>
    <col min="10" max="10" width="16.7109375" customWidth="1"/>
    <col min="11" max="12" width="15.28515625" customWidth="1"/>
    <col min="13" max="13" width="11.140625" customWidth="1"/>
  </cols>
  <sheetData>
    <row r="1" spans="1:13" ht="18">
      <c r="A1" s="404" t="s">
        <v>873</v>
      </c>
      <c r="B1" s="404"/>
      <c r="C1" s="404"/>
      <c r="D1" s="404"/>
      <c r="E1" s="404"/>
      <c r="F1" s="404"/>
      <c r="G1" s="404"/>
      <c r="H1" s="404"/>
      <c r="I1" s="404"/>
      <c r="J1" s="404"/>
      <c r="K1" s="404"/>
      <c r="L1" s="404"/>
      <c r="M1" s="404"/>
    </row>
    <row r="2" spans="1:13" ht="25.5">
      <c r="A2" s="75" t="s">
        <v>315</v>
      </c>
      <c r="B2" s="75" t="s">
        <v>62</v>
      </c>
      <c r="C2" s="75" t="s">
        <v>63</v>
      </c>
      <c r="D2" s="75" t="s">
        <v>65</v>
      </c>
      <c r="E2" s="75" t="s">
        <v>99</v>
      </c>
      <c r="F2" s="76" t="s">
        <v>94</v>
      </c>
      <c r="G2" s="76" t="s">
        <v>1771</v>
      </c>
      <c r="H2" s="76" t="s">
        <v>95</v>
      </c>
      <c r="I2" s="76" t="s">
        <v>2035</v>
      </c>
      <c r="J2" s="76" t="s">
        <v>96</v>
      </c>
      <c r="K2" s="76" t="s">
        <v>97</v>
      </c>
      <c r="L2" s="76" t="s">
        <v>1772</v>
      </c>
      <c r="M2" s="75" t="s">
        <v>98</v>
      </c>
    </row>
    <row r="3" spans="1:13" ht="51">
      <c r="A3" s="100" t="s">
        <v>116</v>
      </c>
      <c r="B3" s="100" t="s">
        <v>121</v>
      </c>
      <c r="C3" s="98" t="s">
        <v>122</v>
      </c>
      <c r="D3" s="103" t="s">
        <v>877</v>
      </c>
      <c r="E3" s="193">
        <v>77116</v>
      </c>
      <c r="F3" s="100" t="s">
        <v>125</v>
      </c>
      <c r="G3" s="226" t="s">
        <v>125</v>
      </c>
      <c r="H3" s="100" t="s">
        <v>125</v>
      </c>
      <c r="I3" s="226" t="s">
        <v>125</v>
      </c>
      <c r="J3" s="100" t="s">
        <v>125</v>
      </c>
      <c r="K3" s="193">
        <v>79933</v>
      </c>
      <c r="L3" s="237"/>
      <c r="M3" s="100" t="s">
        <v>878</v>
      </c>
    </row>
    <row r="4" spans="1:13" ht="51">
      <c r="A4" s="100" t="s">
        <v>116</v>
      </c>
      <c r="B4" s="100" t="s">
        <v>121</v>
      </c>
      <c r="C4" s="100" t="s">
        <v>122</v>
      </c>
      <c r="D4" s="98" t="s">
        <v>879</v>
      </c>
      <c r="E4" s="194">
        <v>14.15</v>
      </c>
      <c r="F4" s="100" t="s">
        <v>125</v>
      </c>
      <c r="G4" s="226" t="s">
        <v>125</v>
      </c>
      <c r="H4" s="100" t="s">
        <v>125</v>
      </c>
      <c r="I4" s="226" t="s">
        <v>125</v>
      </c>
      <c r="J4" s="100" t="s">
        <v>125</v>
      </c>
      <c r="K4" s="104">
        <v>0.11799999999999999</v>
      </c>
      <c r="L4" s="205"/>
      <c r="M4" s="100" t="s">
        <v>878</v>
      </c>
    </row>
    <row r="5" spans="1:13" ht="51">
      <c r="A5" s="100" t="s">
        <v>116</v>
      </c>
      <c r="B5" s="100" t="s">
        <v>121</v>
      </c>
      <c r="C5" s="100" t="s">
        <v>122</v>
      </c>
      <c r="D5" s="98" t="s">
        <v>880</v>
      </c>
      <c r="E5" s="193">
        <v>36</v>
      </c>
      <c r="F5" s="100" t="s">
        <v>132</v>
      </c>
      <c r="G5" s="226">
        <v>12</v>
      </c>
      <c r="H5" s="100" t="s">
        <v>132</v>
      </c>
      <c r="I5" s="268">
        <v>25</v>
      </c>
      <c r="J5" s="100" t="s">
        <v>132</v>
      </c>
      <c r="K5" s="100" t="s">
        <v>132</v>
      </c>
      <c r="L5" s="207"/>
      <c r="M5" s="100" t="s">
        <v>128</v>
      </c>
    </row>
    <row r="6" spans="1:13" ht="51">
      <c r="A6" s="100" t="s">
        <v>116</v>
      </c>
      <c r="B6" s="100" t="s">
        <v>121</v>
      </c>
      <c r="C6" s="100" t="s">
        <v>122</v>
      </c>
      <c r="D6" s="103" t="s">
        <v>881</v>
      </c>
      <c r="E6" s="98">
        <v>35</v>
      </c>
      <c r="F6" s="100" t="s">
        <v>132</v>
      </c>
      <c r="G6" s="226">
        <v>55</v>
      </c>
      <c r="H6" s="100" t="s">
        <v>132</v>
      </c>
      <c r="I6" s="268">
        <v>55</v>
      </c>
      <c r="J6" s="100" t="s">
        <v>132</v>
      </c>
      <c r="K6" s="98">
        <v>45</v>
      </c>
      <c r="L6" s="207"/>
      <c r="M6" s="100" t="s">
        <v>128</v>
      </c>
    </row>
    <row r="7" spans="1:13" ht="51">
      <c r="A7" s="100" t="s">
        <v>116</v>
      </c>
      <c r="B7" s="100" t="s">
        <v>121</v>
      </c>
      <c r="C7" s="100" t="s">
        <v>122</v>
      </c>
      <c r="D7" s="103" t="s">
        <v>882</v>
      </c>
      <c r="E7" s="98">
        <v>40</v>
      </c>
      <c r="F7" s="100" t="s">
        <v>132</v>
      </c>
      <c r="G7" s="226">
        <v>40</v>
      </c>
      <c r="H7" s="100" t="s">
        <v>132</v>
      </c>
      <c r="I7" s="268">
        <v>40</v>
      </c>
      <c r="J7" s="100" t="s">
        <v>132</v>
      </c>
      <c r="K7" s="98">
        <v>50</v>
      </c>
      <c r="L7" s="207"/>
      <c r="M7" s="100" t="s">
        <v>128</v>
      </c>
    </row>
    <row r="8" spans="1:13" ht="51">
      <c r="A8" s="100" t="s">
        <v>116</v>
      </c>
      <c r="B8" s="100" t="s">
        <v>121</v>
      </c>
      <c r="C8" s="100" t="s">
        <v>122</v>
      </c>
      <c r="D8" s="100" t="s">
        <v>883</v>
      </c>
      <c r="E8" s="193">
        <v>374727628</v>
      </c>
      <c r="F8" s="101" t="s">
        <v>132</v>
      </c>
      <c r="G8" s="226"/>
      <c r="H8" s="101" t="s">
        <v>132</v>
      </c>
      <c r="I8" s="339">
        <v>193605366</v>
      </c>
      <c r="J8" s="101" t="s">
        <v>132</v>
      </c>
      <c r="K8" s="101" t="s">
        <v>132</v>
      </c>
      <c r="L8" s="207"/>
      <c r="M8" s="100" t="s">
        <v>131</v>
      </c>
    </row>
    <row r="9" spans="1:13" ht="51">
      <c r="A9" s="100" t="s">
        <v>116</v>
      </c>
      <c r="B9" s="100" t="s">
        <v>121</v>
      </c>
      <c r="C9" s="100" t="s">
        <v>122</v>
      </c>
      <c r="D9" s="100" t="s">
        <v>884</v>
      </c>
      <c r="E9" s="193">
        <v>326987328</v>
      </c>
      <c r="F9" s="101" t="s">
        <v>132</v>
      </c>
      <c r="G9" s="226"/>
      <c r="H9" s="101" t="s">
        <v>132</v>
      </c>
      <c r="I9" s="339">
        <v>159629824</v>
      </c>
      <c r="J9" s="101" t="s">
        <v>132</v>
      </c>
      <c r="K9" s="101" t="s">
        <v>132</v>
      </c>
      <c r="L9" s="207"/>
      <c r="M9" s="100" t="s">
        <v>131</v>
      </c>
    </row>
    <row r="10" spans="1:13" ht="51">
      <c r="A10" s="100" t="s">
        <v>116</v>
      </c>
      <c r="B10" s="100" t="s">
        <v>139</v>
      </c>
      <c r="C10" s="100" t="s">
        <v>885</v>
      </c>
      <c r="D10" s="101" t="s">
        <v>886</v>
      </c>
      <c r="E10" s="195">
        <v>0.12740000000000001</v>
      </c>
      <c r="F10" s="100" t="s">
        <v>125</v>
      </c>
      <c r="G10" s="226" t="s">
        <v>125</v>
      </c>
      <c r="H10" s="100" t="s">
        <v>125</v>
      </c>
      <c r="I10" s="226" t="s">
        <v>2138</v>
      </c>
      <c r="J10" s="100" t="s">
        <v>125</v>
      </c>
      <c r="K10" s="99">
        <v>0.12</v>
      </c>
      <c r="L10" s="207"/>
      <c r="M10" s="100" t="s">
        <v>131</v>
      </c>
    </row>
    <row r="11" spans="1:13" ht="51">
      <c r="A11" s="100" t="s">
        <v>116</v>
      </c>
      <c r="B11" s="100" t="s">
        <v>139</v>
      </c>
      <c r="C11" s="100" t="s">
        <v>885</v>
      </c>
      <c r="D11" s="101" t="s">
        <v>887</v>
      </c>
      <c r="E11" s="196">
        <v>31690462</v>
      </c>
      <c r="F11" s="100" t="s">
        <v>132</v>
      </c>
      <c r="G11" s="268" t="s">
        <v>2138</v>
      </c>
      <c r="H11" s="100" t="s">
        <v>132</v>
      </c>
      <c r="I11" s="268" t="s">
        <v>2138</v>
      </c>
      <c r="J11" s="100" t="s">
        <v>132</v>
      </c>
      <c r="K11" s="100" t="s">
        <v>132</v>
      </c>
      <c r="L11" s="207"/>
      <c r="M11" s="100" t="s">
        <v>131</v>
      </c>
    </row>
    <row r="12" spans="1:13" ht="51">
      <c r="A12" s="100" t="s">
        <v>116</v>
      </c>
      <c r="B12" s="100" t="s">
        <v>139</v>
      </c>
      <c r="C12" s="100" t="s">
        <v>885</v>
      </c>
      <c r="D12" s="101" t="s">
        <v>888</v>
      </c>
      <c r="E12" s="193">
        <v>47740299</v>
      </c>
      <c r="F12" s="100" t="s">
        <v>132</v>
      </c>
      <c r="G12" s="268" t="s">
        <v>2138</v>
      </c>
      <c r="H12" s="100" t="s">
        <v>132</v>
      </c>
      <c r="I12" s="268" t="s">
        <v>2138</v>
      </c>
      <c r="J12" s="100" t="s">
        <v>132</v>
      </c>
      <c r="K12" s="100" t="s">
        <v>132</v>
      </c>
      <c r="L12" s="207"/>
      <c r="M12" s="100" t="s">
        <v>131</v>
      </c>
    </row>
    <row r="13" spans="1:13" ht="51">
      <c r="A13" s="100" t="s">
        <v>116</v>
      </c>
      <c r="B13" s="100" t="s">
        <v>139</v>
      </c>
      <c r="C13" s="100" t="s">
        <v>889</v>
      </c>
      <c r="D13" s="101" t="s">
        <v>890</v>
      </c>
      <c r="E13" s="196">
        <v>19646538</v>
      </c>
      <c r="F13" s="197">
        <v>4911634.5</v>
      </c>
      <c r="G13" s="248">
        <v>2391352</v>
      </c>
      <c r="H13" s="198">
        <v>9823269</v>
      </c>
      <c r="I13" s="337">
        <v>16808973</v>
      </c>
      <c r="J13" s="197">
        <v>14734903.5</v>
      </c>
      <c r="K13" s="198">
        <v>19606539</v>
      </c>
      <c r="L13" s="232"/>
      <c r="M13" s="100" t="s">
        <v>891</v>
      </c>
    </row>
    <row r="14" spans="1:13" ht="38.25">
      <c r="A14" s="100" t="s">
        <v>157</v>
      </c>
      <c r="B14" s="100" t="s">
        <v>175</v>
      </c>
      <c r="C14" s="100" t="s">
        <v>176</v>
      </c>
      <c r="D14" s="98" t="s">
        <v>460</v>
      </c>
      <c r="E14" s="99">
        <v>1</v>
      </c>
      <c r="F14" s="105">
        <v>1</v>
      </c>
      <c r="G14" s="240">
        <v>1</v>
      </c>
      <c r="H14" s="105">
        <v>1</v>
      </c>
      <c r="I14" s="267">
        <v>1</v>
      </c>
      <c r="J14" s="105">
        <v>1</v>
      </c>
      <c r="K14" s="105">
        <v>1</v>
      </c>
      <c r="L14" s="206"/>
      <c r="M14" s="100" t="s">
        <v>461</v>
      </c>
    </row>
    <row r="15" spans="1:13" ht="63.75">
      <c r="A15" s="100" t="s">
        <v>157</v>
      </c>
      <c r="B15" s="100" t="s">
        <v>175</v>
      </c>
      <c r="C15" s="100" t="s">
        <v>183</v>
      </c>
      <c r="D15" s="101" t="s">
        <v>462</v>
      </c>
      <c r="E15" s="98">
        <v>2</v>
      </c>
      <c r="F15" s="100">
        <v>0</v>
      </c>
      <c r="G15" s="226">
        <v>0</v>
      </c>
      <c r="H15" s="100">
        <v>1</v>
      </c>
      <c r="I15" s="268">
        <v>1</v>
      </c>
      <c r="J15" s="100">
        <v>1</v>
      </c>
      <c r="K15" s="100">
        <v>2</v>
      </c>
      <c r="L15" s="207"/>
      <c r="M15" s="100" t="s">
        <v>463</v>
      </c>
    </row>
    <row r="16" spans="1:13" ht="51">
      <c r="A16" s="108" t="s">
        <v>157</v>
      </c>
      <c r="B16" s="100" t="s">
        <v>175</v>
      </c>
      <c r="C16" s="100" t="s">
        <v>186</v>
      </c>
      <c r="D16" s="101" t="s">
        <v>892</v>
      </c>
      <c r="E16" s="98">
        <v>12</v>
      </c>
      <c r="F16" s="100">
        <v>3</v>
      </c>
      <c r="G16" s="226">
        <v>3</v>
      </c>
      <c r="H16" s="100">
        <v>6</v>
      </c>
      <c r="I16" s="268">
        <v>6</v>
      </c>
      <c r="J16" s="100">
        <v>9</v>
      </c>
      <c r="K16" s="100">
        <v>12</v>
      </c>
      <c r="L16" s="207"/>
      <c r="M16" s="100" t="s">
        <v>190</v>
      </c>
    </row>
    <row r="17" spans="1:13" ht="63.75">
      <c r="A17" s="100" t="s">
        <v>157</v>
      </c>
      <c r="B17" s="100" t="s">
        <v>175</v>
      </c>
      <c r="C17" s="100" t="s">
        <v>202</v>
      </c>
      <c r="D17" s="101" t="s">
        <v>213</v>
      </c>
      <c r="E17" s="99">
        <v>1</v>
      </c>
      <c r="F17" s="105">
        <v>1</v>
      </c>
      <c r="G17" s="240">
        <v>1</v>
      </c>
      <c r="H17" s="105">
        <v>1</v>
      </c>
      <c r="I17" s="267">
        <v>1</v>
      </c>
      <c r="J17" s="105">
        <v>1</v>
      </c>
      <c r="K17" s="105">
        <v>1</v>
      </c>
      <c r="L17" s="206"/>
      <c r="M17" s="100" t="s">
        <v>214</v>
      </c>
    </row>
    <row r="18" spans="1:13" ht="38.25">
      <c r="A18" s="100" t="s">
        <v>220</v>
      </c>
      <c r="B18" s="100" t="s">
        <v>221</v>
      </c>
      <c r="C18" s="100" t="s">
        <v>222</v>
      </c>
      <c r="D18" s="101" t="s">
        <v>227</v>
      </c>
      <c r="E18" s="99">
        <v>0.98</v>
      </c>
      <c r="F18" s="105">
        <v>0.25</v>
      </c>
      <c r="G18" s="240">
        <v>0.22600000000000001</v>
      </c>
      <c r="H18" s="105">
        <v>0.5</v>
      </c>
      <c r="I18" s="267">
        <v>0.46</v>
      </c>
      <c r="J18" s="105">
        <v>0.75</v>
      </c>
      <c r="K18" s="105">
        <v>1</v>
      </c>
      <c r="L18" s="206"/>
      <c r="M18" s="100" t="s">
        <v>226</v>
      </c>
    </row>
    <row r="19" spans="1:13" ht="51">
      <c r="A19" s="100" t="s">
        <v>220</v>
      </c>
      <c r="B19" s="100" t="s">
        <v>221</v>
      </c>
      <c r="C19" s="100" t="s">
        <v>230</v>
      </c>
      <c r="D19" s="101" t="s">
        <v>893</v>
      </c>
      <c r="E19" s="99">
        <v>0.97</v>
      </c>
      <c r="F19" s="105">
        <v>0.1</v>
      </c>
      <c r="G19" s="240" t="s">
        <v>1836</v>
      </c>
      <c r="H19" s="105">
        <v>0.2</v>
      </c>
      <c r="I19" s="267">
        <v>0.08</v>
      </c>
      <c r="J19" s="105">
        <v>0.5</v>
      </c>
      <c r="K19" s="105">
        <v>1</v>
      </c>
      <c r="L19" s="206" t="s">
        <v>2139</v>
      </c>
      <c r="M19" s="100" t="s">
        <v>466</v>
      </c>
    </row>
    <row r="20" spans="1:13" ht="51">
      <c r="A20" s="100" t="s">
        <v>220</v>
      </c>
      <c r="B20" s="100" t="s">
        <v>221</v>
      </c>
      <c r="C20" s="100" t="s">
        <v>233</v>
      </c>
      <c r="D20" s="101" t="s">
        <v>234</v>
      </c>
      <c r="E20" s="99"/>
      <c r="F20" s="100" t="s">
        <v>125</v>
      </c>
      <c r="G20" s="226" t="s">
        <v>125</v>
      </c>
      <c r="H20" s="99">
        <v>1</v>
      </c>
      <c r="I20" s="267" t="s">
        <v>125</v>
      </c>
      <c r="J20" s="100" t="s">
        <v>125</v>
      </c>
      <c r="K20" s="100" t="s">
        <v>125</v>
      </c>
      <c r="L20" s="207"/>
      <c r="M20" s="100" t="s">
        <v>657</v>
      </c>
    </row>
    <row r="21" spans="1:13" ht="51">
      <c r="A21" s="100" t="s">
        <v>220</v>
      </c>
      <c r="B21" s="98" t="s">
        <v>221</v>
      </c>
      <c r="C21" s="98" t="s">
        <v>236</v>
      </c>
      <c r="D21" s="98" t="s">
        <v>1670</v>
      </c>
      <c r="E21" s="98">
        <v>1</v>
      </c>
      <c r="F21" s="98">
        <v>0</v>
      </c>
      <c r="G21" s="226">
        <v>0</v>
      </c>
      <c r="H21" s="98">
        <v>1</v>
      </c>
      <c r="I21" s="268">
        <v>0</v>
      </c>
      <c r="J21" s="98">
        <v>1</v>
      </c>
      <c r="K21" s="98">
        <v>2</v>
      </c>
      <c r="L21" s="207"/>
      <c r="M21" s="98" t="s">
        <v>1671</v>
      </c>
    </row>
    <row r="22" spans="1:13" ht="51">
      <c r="A22" s="100" t="s">
        <v>263</v>
      </c>
      <c r="B22" s="100" t="s">
        <v>279</v>
      </c>
      <c r="C22" s="100" t="s">
        <v>299</v>
      </c>
      <c r="D22" s="101" t="s">
        <v>894</v>
      </c>
      <c r="E22" s="99">
        <v>1</v>
      </c>
      <c r="F22" s="143">
        <v>1</v>
      </c>
      <c r="G22" s="226" t="s">
        <v>125</v>
      </c>
      <c r="H22" s="143">
        <v>1</v>
      </c>
      <c r="I22" s="338">
        <v>8.2600000000000007E-2</v>
      </c>
      <c r="J22" s="143">
        <v>1</v>
      </c>
      <c r="K22" s="143">
        <v>1</v>
      </c>
      <c r="L22" s="340"/>
      <c r="M22" s="100" t="s">
        <v>302</v>
      </c>
    </row>
    <row r="23" spans="1:13" ht="89.25">
      <c r="A23" s="108" t="s">
        <v>304</v>
      </c>
      <c r="B23" s="100" t="s">
        <v>305</v>
      </c>
      <c r="C23" s="100" t="s">
        <v>306</v>
      </c>
      <c r="D23" s="101" t="s">
        <v>895</v>
      </c>
      <c r="E23" s="144">
        <v>1</v>
      </c>
      <c r="F23" s="105">
        <v>1</v>
      </c>
      <c r="G23" s="240">
        <v>1</v>
      </c>
      <c r="H23" s="100" t="s">
        <v>125</v>
      </c>
      <c r="I23" s="226" t="s">
        <v>125</v>
      </c>
      <c r="J23" s="100" t="s">
        <v>125</v>
      </c>
      <c r="K23" s="100" t="s">
        <v>125</v>
      </c>
      <c r="L23" s="207"/>
      <c r="M23" s="100" t="s">
        <v>529</v>
      </c>
    </row>
    <row r="24" spans="1:13" ht="51">
      <c r="A24" s="100"/>
      <c r="B24" s="100" t="s">
        <v>121</v>
      </c>
      <c r="C24" s="100" t="s">
        <v>122</v>
      </c>
      <c r="D24" s="100" t="s">
        <v>896</v>
      </c>
      <c r="E24" s="193">
        <v>1015</v>
      </c>
      <c r="F24" s="100" t="s">
        <v>125</v>
      </c>
      <c r="G24" s="226" t="s">
        <v>125</v>
      </c>
      <c r="H24" s="100" t="s">
        <v>125</v>
      </c>
      <c r="I24" s="226" t="s">
        <v>125</v>
      </c>
      <c r="J24" s="100" t="s">
        <v>125</v>
      </c>
      <c r="K24" s="98">
        <v>1349</v>
      </c>
      <c r="L24" s="207"/>
      <c r="M24" s="100" t="s">
        <v>897</v>
      </c>
    </row>
  </sheetData>
  <mergeCells count="1">
    <mergeCell ref="A1:M1"/>
  </mergeCells>
  <pageMargins left="0.70866141732283472" right="0.70866141732283472" top="0.74803149606299213" bottom="0.74803149606299213" header="0.31496062992125984" footer="0.31496062992125984"/>
  <pageSetup paperSize="9" scale="66" orientation="landscape" horizontalDpi="300" verticalDpi="300" r:id="rId1"/>
  <headerFooter>
    <oddFooter>&amp;R&amp;P</oddFooter>
  </headerFooter>
</worksheet>
</file>

<file path=xl/worksheets/sheet18.xml><?xml version="1.0" encoding="utf-8"?>
<worksheet xmlns="http://schemas.openxmlformats.org/spreadsheetml/2006/main" xmlns:r="http://schemas.openxmlformats.org/officeDocument/2006/relationships">
  <dimension ref="A1:O25"/>
  <sheetViews>
    <sheetView view="pageBreakPreview" topLeftCell="A2" zoomScale="73" zoomScaleSheetLayoutView="73" workbookViewId="0">
      <selection activeCell="K25" sqref="K25"/>
    </sheetView>
  </sheetViews>
  <sheetFormatPr defaultRowHeight="15"/>
  <cols>
    <col min="2" max="2" width="12.85546875" customWidth="1"/>
    <col min="3" max="3" width="13.42578125" customWidth="1"/>
    <col min="4" max="4" width="15.140625" bestFit="1" customWidth="1"/>
    <col min="5" max="5" width="13.7109375" customWidth="1"/>
    <col min="6" max="6" width="13.7109375" bestFit="1" customWidth="1"/>
    <col min="7" max="7" width="21.28515625" bestFit="1" customWidth="1"/>
    <col min="8" max="14" width="20.5703125" customWidth="1"/>
    <col min="15" max="15" width="11.5703125" customWidth="1"/>
  </cols>
  <sheetData>
    <row r="1" spans="1:15" ht="18">
      <c r="A1" s="405" t="s">
        <v>874</v>
      </c>
      <c r="B1" s="405"/>
      <c r="C1" s="405"/>
      <c r="D1" s="405"/>
      <c r="E1" s="405"/>
      <c r="F1" s="405"/>
      <c r="G1" s="405"/>
      <c r="H1" s="405"/>
      <c r="I1" s="405"/>
      <c r="J1" s="405"/>
      <c r="K1" s="405"/>
      <c r="L1" s="405"/>
      <c r="M1" s="405"/>
      <c r="N1" s="405"/>
      <c r="O1" s="405"/>
    </row>
    <row r="2" spans="1:15" ht="25.5">
      <c r="A2" s="75" t="s">
        <v>315</v>
      </c>
      <c r="B2" s="75" t="s">
        <v>62</v>
      </c>
      <c r="C2" s="75" t="s">
        <v>63</v>
      </c>
      <c r="D2" s="75" t="s">
        <v>67</v>
      </c>
      <c r="E2" s="75" t="s">
        <v>446</v>
      </c>
      <c r="F2" s="75" t="s">
        <v>100</v>
      </c>
      <c r="G2" s="75" t="s">
        <v>101</v>
      </c>
      <c r="H2" s="75" t="s">
        <v>102</v>
      </c>
      <c r="I2" s="75" t="s">
        <v>1775</v>
      </c>
      <c r="J2" s="75" t="s">
        <v>103</v>
      </c>
      <c r="K2" s="75" t="s">
        <v>2035</v>
      </c>
      <c r="L2" s="75" t="s">
        <v>104</v>
      </c>
      <c r="M2" s="75" t="s">
        <v>105</v>
      </c>
      <c r="N2" s="75" t="s">
        <v>1772</v>
      </c>
      <c r="O2" s="75" t="s">
        <v>98</v>
      </c>
    </row>
    <row r="3" spans="1:15" ht="51">
      <c r="A3" s="106" t="s">
        <v>116</v>
      </c>
      <c r="B3" s="106" t="s">
        <v>121</v>
      </c>
      <c r="C3" s="106" t="s">
        <v>898</v>
      </c>
      <c r="D3" s="115" t="s">
        <v>899</v>
      </c>
      <c r="E3" s="128" t="s">
        <v>318</v>
      </c>
      <c r="F3" s="117"/>
      <c r="G3" s="117">
        <v>1000000</v>
      </c>
      <c r="H3" s="114" t="s">
        <v>900</v>
      </c>
      <c r="I3" s="241" t="s">
        <v>1782</v>
      </c>
      <c r="J3" s="114" t="s">
        <v>901</v>
      </c>
      <c r="K3" s="241" t="s">
        <v>1782</v>
      </c>
      <c r="L3" s="114" t="s">
        <v>901</v>
      </c>
      <c r="M3" s="114" t="s">
        <v>902</v>
      </c>
      <c r="N3" s="236" t="s">
        <v>2156</v>
      </c>
      <c r="O3" s="114" t="s">
        <v>897</v>
      </c>
    </row>
    <row r="4" spans="1:15" ht="51">
      <c r="A4" s="106" t="s">
        <v>116</v>
      </c>
      <c r="B4" s="106" t="s">
        <v>121</v>
      </c>
      <c r="C4" s="106" t="s">
        <v>898</v>
      </c>
      <c r="D4" s="115" t="s">
        <v>903</v>
      </c>
      <c r="E4" s="128" t="s">
        <v>318</v>
      </c>
      <c r="F4" s="117"/>
      <c r="G4" s="117">
        <v>14000000</v>
      </c>
      <c r="H4" s="114" t="s">
        <v>904</v>
      </c>
      <c r="I4" s="241" t="s">
        <v>1782</v>
      </c>
      <c r="J4" s="114" t="s">
        <v>905</v>
      </c>
      <c r="K4" s="241" t="s">
        <v>2140</v>
      </c>
      <c r="L4" s="114" t="s">
        <v>906</v>
      </c>
      <c r="M4" s="114" t="s">
        <v>907</v>
      </c>
      <c r="N4" s="236" t="s">
        <v>2156</v>
      </c>
      <c r="O4" s="114" t="s">
        <v>897</v>
      </c>
    </row>
    <row r="5" spans="1:15" ht="51">
      <c r="A5" s="114" t="s">
        <v>116</v>
      </c>
      <c r="B5" s="114" t="s">
        <v>121</v>
      </c>
      <c r="C5" s="114" t="s">
        <v>898</v>
      </c>
      <c r="D5" s="114" t="s">
        <v>908</v>
      </c>
      <c r="E5" s="116" t="s">
        <v>318</v>
      </c>
      <c r="F5" s="117">
        <v>2200000</v>
      </c>
      <c r="G5" s="16"/>
      <c r="H5" s="114" t="s">
        <v>909</v>
      </c>
      <c r="I5" s="241" t="s">
        <v>1837</v>
      </c>
      <c r="J5" s="114" t="s">
        <v>910</v>
      </c>
      <c r="K5" s="265" t="s">
        <v>2141</v>
      </c>
      <c r="L5" s="114" t="s">
        <v>911</v>
      </c>
      <c r="M5" s="114" t="s">
        <v>912</v>
      </c>
      <c r="N5" s="236"/>
      <c r="O5" s="114" t="s">
        <v>913</v>
      </c>
    </row>
    <row r="6" spans="1:15" ht="51">
      <c r="A6" s="114" t="s">
        <v>116</v>
      </c>
      <c r="B6" s="114" t="s">
        <v>121</v>
      </c>
      <c r="C6" s="114" t="s">
        <v>898</v>
      </c>
      <c r="D6" s="114" t="s">
        <v>914</v>
      </c>
      <c r="E6" s="128" t="s">
        <v>318</v>
      </c>
      <c r="F6" s="117" t="s">
        <v>915</v>
      </c>
      <c r="G6" s="6"/>
      <c r="H6" s="114" t="s">
        <v>916</v>
      </c>
      <c r="I6" s="241" t="s">
        <v>1837</v>
      </c>
      <c r="J6" s="114" t="s">
        <v>916</v>
      </c>
      <c r="K6" s="265" t="s">
        <v>2142</v>
      </c>
      <c r="L6" s="114" t="s">
        <v>916</v>
      </c>
      <c r="M6" s="114" t="s">
        <v>916</v>
      </c>
      <c r="N6" s="236"/>
      <c r="O6" s="114" t="s">
        <v>518</v>
      </c>
    </row>
    <row r="7" spans="1:15" ht="51">
      <c r="A7" s="114" t="s">
        <v>116</v>
      </c>
      <c r="B7" s="114" t="s">
        <v>121</v>
      </c>
      <c r="C7" s="114" t="s">
        <v>898</v>
      </c>
      <c r="D7" s="114" t="s">
        <v>917</v>
      </c>
      <c r="E7" s="128" t="s">
        <v>318</v>
      </c>
      <c r="F7" s="117" t="s">
        <v>915</v>
      </c>
      <c r="G7" s="16"/>
      <c r="H7" s="114" t="s">
        <v>916</v>
      </c>
      <c r="I7" s="241" t="s">
        <v>1838</v>
      </c>
      <c r="J7" s="114" t="s">
        <v>916</v>
      </c>
      <c r="K7" s="265" t="s">
        <v>2142</v>
      </c>
      <c r="L7" s="114" t="s">
        <v>916</v>
      </c>
      <c r="M7" s="114" t="s">
        <v>916</v>
      </c>
      <c r="N7" s="236"/>
      <c r="O7" s="114" t="s">
        <v>518</v>
      </c>
    </row>
    <row r="8" spans="1:15" ht="51">
      <c r="A8" s="114" t="s">
        <v>116</v>
      </c>
      <c r="B8" s="114" t="s">
        <v>121</v>
      </c>
      <c r="C8" s="114" t="s">
        <v>898</v>
      </c>
      <c r="D8" s="114" t="s">
        <v>918</v>
      </c>
      <c r="E8" s="128" t="s">
        <v>318</v>
      </c>
      <c r="F8" s="117">
        <v>5450000</v>
      </c>
      <c r="G8" s="16"/>
      <c r="H8" s="114" t="s">
        <v>909</v>
      </c>
      <c r="I8" s="241" t="s">
        <v>1837</v>
      </c>
      <c r="J8" s="114" t="s">
        <v>910</v>
      </c>
      <c r="K8" s="265" t="s">
        <v>2141</v>
      </c>
      <c r="L8" s="114" t="s">
        <v>911</v>
      </c>
      <c r="M8" s="114" t="s">
        <v>920</v>
      </c>
      <c r="N8" s="236"/>
      <c r="O8" s="114" t="s">
        <v>913</v>
      </c>
    </row>
    <row r="9" spans="1:15" ht="51">
      <c r="A9" s="114" t="s">
        <v>116</v>
      </c>
      <c r="B9" s="114" t="s">
        <v>121</v>
      </c>
      <c r="C9" s="114" t="s">
        <v>898</v>
      </c>
      <c r="D9" s="114" t="s">
        <v>921</v>
      </c>
      <c r="E9" s="128" t="s">
        <v>318</v>
      </c>
      <c r="F9" s="117">
        <v>5350000</v>
      </c>
      <c r="G9" s="16"/>
      <c r="H9" s="114" t="s">
        <v>909</v>
      </c>
      <c r="I9" s="241" t="s">
        <v>1837</v>
      </c>
      <c r="J9" s="114" t="s">
        <v>910</v>
      </c>
      <c r="K9" s="265" t="s">
        <v>2141</v>
      </c>
      <c r="L9" s="114" t="s">
        <v>911</v>
      </c>
      <c r="M9" s="114" t="s">
        <v>922</v>
      </c>
      <c r="N9" s="236"/>
      <c r="O9" s="114" t="s">
        <v>913</v>
      </c>
    </row>
    <row r="10" spans="1:15" ht="51">
      <c r="A10" s="114" t="s">
        <v>116</v>
      </c>
      <c r="B10" s="114" t="s">
        <v>121</v>
      </c>
      <c r="C10" s="114" t="s">
        <v>898</v>
      </c>
      <c r="D10" s="114" t="s">
        <v>923</v>
      </c>
      <c r="E10" s="128" t="s">
        <v>318</v>
      </c>
      <c r="F10" s="117" t="s">
        <v>915</v>
      </c>
      <c r="G10" s="16"/>
      <c r="H10" s="114" t="s">
        <v>916</v>
      </c>
      <c r="I10" s="241" t="s">
        <v>1837</v>
      </c>
      <c r="J10" s="114" t="s">
        <v>916</v>
      </c>
      <c r="K10" s="241" t="s">
        <v>1837</v>
      </c>
      <c r="L10" s="114" t="s">
        <v>916</v>
      </c>
      <c r="M10" s="114" t="s">
        <v>916</v>
      </c>
      <c r="N10" s="236"/>
      <c r="O10" s="114" t="s">
        <v>518</v>
      </c>
    </row>
    <row r="11" spans="1:15" ht="51">
      <c r="A11" s="114" t="s">
        <v>116</v>
      </c>
      <c r="B11" s="114" t="s">
        <v>121</v>
      </c>
      <c r="C11" s="114" t="s">
        <v>898</v>
      </c>
      <c r="D11" s="114" t="s">
        <v>924</v>
      </c>
      <c r="E11" s="128" t="s">
        <v>318</v>
      </c>
      <c r="F11" s="117">
        <v>9000000</v>
      </c>
      <c r="G11" s="117"/>
      <c r="H11" s="145" t="s">
        <v>925</v>
      </c>
      <c r="I11" s="241" t="s">
        <v>1837</v>
      </c>
      <c r="J11" s="145" t="s">
        <v>925</v>
      </c>
      <c r="K11" s="341" t="s">
        <v>2143</v>
      </c>
      <c r="L11" s="145" t="s">
        <v>926</v>
      </c>
      <c r="M11" s="145" t="s">
        <v>125</v>
      </c>
      <c r="N11" s="239"/>
      <c r="O11" s="114" t="s">
        <v>798</v>
      </c>
    </row>
    <row r="12" spans="1:15" ht="51">
      <c r="A12" s="114" t="s">
        <v>116</v>
      </c>
      <c r="B12" s="114" t="s">
        <v>121</v>
      </c>
      <c r="C12" s="114" t="s">
        <v>898</v>
      </c>
      <c r="D12" s="114" t="s">
        <v>927</v>
      </c>
      <c r="E12" s="128" t="s">
        <v>318</v>
      </c>
      <c r="F12" s="117" t="s">
        <v>915</v>
      </c>
      <c r="G12" s="117"/>
      <c r="H12" s="114" t="s">
        <v>916</v>
      </c>
      <c r="I12" s="241" t="s">
        <v>1837</v>
      </c>
      <c r="J12" s="114" t="s">
        <v>916</v>
      </c>
      <c r="K12" s="241" t="s">
        <v>1837</v>
      </c>
      <c r="L12" s="114" t="s">
        <v>916</v>
      </c>
      <c r="M12" s="114" t="s">
        <v>916</v>
      </c>
      <c r="N12" s="236"/>
      <c r="O12" s="114" t="s">
        <v>518</v>
      </c>
    </row>
    <row r="13" spans="1:15" ht="51">
      <c r="A13" s="114" t="s">
        <v>116</v>
      </c>
      <c r="B13" s="114" t="s">
        <v>139</v>
      </c>
      <c r="C13" s="114" t="s">
        <v>889</v>
      </c>
      <c r="D13" s="115" t="s">
        <v>928</v>
      </c>
      <c r="E13" s="116" t="s">
        <v>318</v>
      </c>
      <c r="F13" s="117"/>
      <c r="G13" s="117">
        <v>2000000</v>
      </c>
      <c r="H13" s="145" t="s">
        <v>929</v>
      </c>
      <c r="I13" s="238" t="s">
        <v>1782</v>
      </c>
      <c r="J13" s="145" t="s">
        <v>930</v>
      </c>
      <c r="K13" s="238" t="s">
        <v>1782</v>
      </c>
      <c r="L13" s="145" t="s">
        <v>931</v>
      </c>
      <c r="M13" s="145" t="s">
        <v>932</v>
      </c>
      <c r="N13" s="236" t="s">
        <v>2156</v>
      </c>
      <c r="O13" s="114" t="s">
        <v>933</v>
      </c>
    </row>
    <row r="14" spans="1:15" ht="51">
      <c r="A14" s="114" t="s">
        <v>116</v>
      </c>
      <c r="B14" s="114" t="s">
        <v>139</v>
      </c>
      <c r="C14" s="114" t="s">
        <v>889</v>
      </c>
      <c r="D14" s="115" t="s">
        <v>934</v>
      </c>
      <c r="E14" s="116" t="s">
        <v>318</v>
      </c>
      <c r="F14" s="16"/>
      <c r="G14" s="117">
        <v>250000</v>
      </c>
      <c r="H14" s="145" t="s">
        <v>935</v>
      </c>
      <c r="I14" s="238" t="s">
        <v>1839</v>
      </c>
      <c r="J14" s="145" t="s">
        <v>935</v>
      </c>
      <c r="K14" s="341" t="s">
        <v>2144</v>
      </c>
      <c r="L14" s="145" t="s">
        <v>935</v>
      </c>
      <c r="M14" s="145" t="s">
        <v>935</v>
      </c>
      <c r="N14" s="239" t="s">
        <v>2124</v>
      </c>
      <c r="O14" s="114" t="s">
        <v>933</v>
      </c>
    </row>
    <row r="15" spans="1:15" ht="51">
      <c r="A15" s="114" t="s">
        <v>116</v>
      </c>
      <c r="B15" s="114" t="s">
        <v>139</v>
      </c>
      <c r="C15" s="114" t="s">
        <v>889</v>
      </c>
      <c r="D15" s="115" t="s">
        <v>936</v>
      </c>
      <c r="E15" s="116" t="s">
        <v>318</v>
      </c>
      <c r="F15" s="16"/>
      <c r="G15" s="117">
        <v>250000</v>
      </c>
      <c r="H15" s="145" t="s">
        <v>125</v>
      </c>
      <c r="I15" s="238" t="s">
        <v>1840</v>
      </c>
      <c r="J15" s="145" t="s">
        <v>935</v>
      </c>
      <c r="K15" s="341" t="s">
        <v>2145</v>
      </c>
      <c r="L15" s="145" t="s">
        <v>935</v>
      </c>
      <c r="M15" s="145" t="s">
        <v>935</v>
      </c>
      <c r="N15" s="239" t="s">
        <v>2124</v>
      </c>
      <c r="O15" s="114" t="s">
        <v>933</v>
      </c>
    </row>
    <row r="16" spans="1:15" ht="102">
      <c r="A16" s="114" t="s">
        <v>116</v>
      </c>
      <c r="B16" s="114" t="s">
        <v>139</v>
      </c>
      <c r="C16" s="114" t="s">
        <v>889</v>
      </c>
      <c r="D16" s="115" t="s">
        <v>937</v>
      </c>
      <c r="E16" s="128" t="s">
        <v>318</v>
      </c>
      <c r="F16" s="117"/>
      <c r="G16" s="117">
        <v>5000000</v>
      </c>
      <c r="H16" s="114" t="s">
        <v>938</v>
      </c>
      <c r="I16" s="241" t="s">
        <v>1841</v>
      </c>
      <c r="J16" s="114" t="s">
        <v>939</v>
      </c>
      <c r="K16" s="265" t="s">
        <v>2146</v>
      </c>
      <c r="L16" s="114" t="s">
        <v>939</v>
      </c>
      <c r="M16" s="114" t="s">
        <v>939</v>
      </c>
      <c r="N16" s="236" t="s">
        <v>2156</v>
      </c>
      <c r="O16" s="114" t="s">
        <v>939</v>
      </c>
    </row>
    <row r="17" spans="1:15" ht="63.75">
      <c r="A17" s="106" t="s">
        <v>116</v>
      </c>
      <c r="B17" s="106" t="s">
        <v>139</v>
      </c>
      <c r="C17" s="106" t="s">
        <v>889</v>
      </c>
      <c r="D17" s="114" t="s">
        <v>942</v>
      </c>
      <c r="E17" s="116" t="s">
        <v>318</v>
      </c>
      <c r="F17" s="117">
        <v>3364358</v>
      </c>
      <c r="G17" s="122"/>
      <c r="H17" s="146" t="s">
        <v>943</v>
      </c>
      <c r="I17" s="238" t="s">
        <v>943</v>
      </c>
      <c r="J17" s="146" t="s">
        <v>943</v>
      </c>
      <c r="K17" s="341" t="s">
        <v>2147</v>
      </c>
      <c r="L17" s="146" t="s">
        <v>943</v>
      </c>
      <c r="M17" s="146" t="s">
        <v>943</v>
      </c>
      <c r="N17" s="239" t="s">
        <v>2124</v>
      </c>
      <c r="O17" s="106" t="s">
        <v>944</v>
      </c>
    </row>
    <row r="18" spans="1:15" ht="76.5">
      <c r="A18" s="106" t="s">
        <v>116</v>
      </c>
      <c r="B18" s="106" t="s">
        <v>139</v>
      </c>
      <c r="C18" s="106" t="s">
        <v>889</v>
      </c>
      <c r="D18" s="114" t="s">
        <v>945</v>
      </c>
      <c r="E18" s="116" t="s">
        <v>318</v>
      </c>
      <c r="F18" s="117">
        <v>2006737</v>
      </c>
      <c r="G18" s="122"/>
      <c r="H18" s="106" t="s">
        <v>945</v>
      </c>
      <c r="I18" s="241" t="s">
        <v>945</v>
      </c>
      <c r="J18" s="106" t="s">
        <v>945</v>
      </c>
      <c r="K18" s="265" t="s">
        <v>2148</v>
      </c>
      <c r="L18" s="106" t="s">
        <v>945</v>
      </c>
      <c r="M18" s="106" t="s">
        <v>945</v>
      </c>
      <c r="N18" s="236" t="s">
        <v>2124</v>
      </c>
      <c r="O18" s="106" t="s">
        <v>946</v>
      </c>
    </row>
    <row r="19" spans="1:15" ht="51">
      <c r="A19" s="114" t="s">
        <v>116</v>
      </c>
      <c r="B19" s="114" t="s">
        <v>139</v>
      </c>
      <c r="C19" s="114" t="s">
        <v>889</v>
      </c>
      <c r="D19" s="115" t="s">
        <v>947</v>
      </c>
      <c r="E19" s="128" t="s">
        <v>318</v>
      </c>
      <c r="F19" s="117"/>
      <c r="G19" s="117">
        <v>3000000</v>
      </c>
      <c r="H19" s="147" t="s">
        <v>948</v>
      </c>
      <c r="I19" s="270" t="s">
        <v>1782</v>
      </c>
      <c r="J19" s="147" t="s">
        <v>949</v>
      </c>
      <c r="K19" s="238" t="s">
        <v>1782</v>
      </c>
      <c r="L19" s="147" t="s">
        <v>950</v>
      </c>
      <c r="M19" s="147" t="s">
        <v>951</v>
      </c>
      <c r="N19" s="236" t="s">
        <v>2156</v>
      </c>
      <c r="O19" s="114" t="s">
        <v>952</v>
      </c>
    </row>
    <row r="20" spans="1:15" ht="51">
      <c r="A20" s="106" t="s">
        <v>116</v>
      </c>
      <c r="B20" s="106" t="s">
        <v>139</v>
      </c>
      <c r="C20" s="106" t="s">
        <v>889</v>
      </c>
      <c r="D20" s="114" t="s">
        <v>953</v>
      </c>
      <c r="E20" s="116" t="s">
        <v>318</v>
      </c>
      <c r="F20" s="117">
        <v>770000</v>
      </c>
      <c r="G20" s="122"/>
      <c r="H20" s="146" t="s">
        <v>954</v>
      </c>
      <c r="I20" s="238" t="s">
        <v>954</v>
      </c>
      <c r="J20" s="146" t="s">
        <v>954</v>
      </c>
      <c r="K20" s="341" t="s">
        <v>2149</v>
      </c>
      <c r="L20" s="146" t="s">
        <v>954</v>
      </c>
      <c r="M20" s="146" t="s">
        <v>954</v>
      </c>
      <c r="N20" s="239" t="s">
        <v>2124</v>
      </c>
      <c r="O20" s="106" t="s">
        <v>944</v>
      </c>
    </row>
    <row r="21" spans="1:15" ht="51">
      <c r="A21" s="114" t="s">
        <v>116</v>
      </c>
      <c r="B21" s="114" t="s">
        <v>139</v>
      </c>
      <c r="C21" s="114" t="s">
        <v>889</v>
      </c>
      <c r="D21" s="114" t="s">
        <v>955</v>
      </c>
      <c r="E21" s="116" t="s">
        <v>318</v>
      </c>
      <c r="F21" s="117">
        <v>257123</v>
      </c>
      <c r="G21" s="117"/>
      <c r="H21" s="114" t="s">
        <v>956</v>
      </c>
      <c r="I21" s="241" t="s">
        <v>1842</v>
      </c>
      <c r="J21" s="114" t="s">
        <v>956</v>
      </c>
      <c r="K21" s="265" t="s">
        <v>2150</v>
      </c>
      <c r="L21" s="114" t="s">
        <v>956</v>
      </c>
      <c r="M21" s="114" t="s">
        <v>956</v>
      </c>
      <c r="N21" s="272" t="s">
        <v>2155</v>
      </c>
      <c r="O21" s="114" t="s">
        <v>946</v>
      </c>
    </row>
    <row r="22" spans="1:15" ht="51">
      <c r="A22" s="114" t="s">
        <v>116</v>
      </c>
      <c r="B22" s="114" t="s">
        <v>139</v>
      </c>
      <c r="C22" s="114" t="s">
        <v>889</v>
      </c>
      <c r="D22" s="114" t="s">
        <v>957</v>
      </c>
      <c r="E22" s="116" t="s">
        <v>318</v>
      </c>
      <c r="F22" s="117">
        <v>600000</v>
      </c>
      <c r="G22" s="117"/>
      <c r="H22" s="145" t="s">
        <v>958</v>
      </c>
      <c r="I22" s="238" t="s">
        <v>958</v>
      </c>
      <c r="J22" s="145" t="s">
        <v>958</v>
      </c>
      <c r="K22" s="341" t="s">
        <v>2151</v>
      </c>
      <c r="L22" s="145" t="s">
        <v>958</v>
      </c>
      <c r="M22" s="145" t="s">
        <v>958</v>
      </c>
      <c r="N22" s="239" t="s">
        <v>2124</v>
      </c>
      <c r="O22" s="114" t="s">
        <v>944</v>
      </c>
    </row>
    <row r="23" spans="1:15" ht="51">
      <c r="A23" s="114" t="s">
        <v>116</v>
      </c>
      <c r="B23" s="114" t="s">
        <v>139</v>
      </c>
      <c r="C23" s="114" t="s">
        <v>889</v>
      </c>
      <c r="D23" s="114" t="s">
        <v>959</v>
      </c>
      <c r="E23" s="116" t="s">
        <v>318</v>
      </c>
      <c r="F23" s="117">
        <v>20215</v>
      </c>
      <c r="G23" s="117"/>
      <c r="H23" s="114" t="s">
        <v>960</v>
      </c>
      <c r="I23" s="241" t="s">
        <v>1843</v>
      </c>
      <c r="J23" s="114" t="s">
        <v>960</v>
      </c>
      <c r="K23" s="265" t="s">
        <v>2152</v>
      </c>
      <c r="L23" s="114" t="s">
        <v>960</v>
      </c>
      <c r="M23" s="114" t="s">
        <v>960</v>
      </c>
      <c r="N23" s="272" t="s">
        <v>2124</v>
      </c>
      <c r="O23" s="114" t="s">
        <v>946</v>
      </c>
    </row>
    <row r="24" spans="1:15" ht="51">
      <c r="A24" s="114" t="s">
        <v>116</v>
      </c>
      <c r="B24" s="114" t="s">
        <v>139</v>
      </c>
      <c r="C24" s="114" t="s">
        <v>889</v>
      </c>
      <c r="D24" s="114" t="s">
        <v>961</v>
      </c>
      <c r="E24" s="116" t="s">
        <v>318</v>
      </c>
      <c r="F24" s="117"/>
      <c r="G24" s="117" t="s">
        <v>962</v>
      </c>
      <c r="H24" s="145" t="s">
        <v>963</v>
      </c>
      <c r="I24" s="238" t="s">
        <v>1844</v>
      </c>
      <c r="J24" s="145" t="s">
        <v>964</v>
      </c>
      <c r="K24" s="341" t="s">
        <v>2153</v>
      </c>
      <c r="L24" s="114" t="s">
        <v>125</v>
      </c>
      <c r="M24" s="114" t="s">
        <v>125</v>
      </c>
      <c r="N24" s="236" t="s">
        <v>2154</v>
      </c>
      <c r="O24" s="114" t="s">
        <v>965</v>
      </c>
    </row>
    <row r="25" spans="1:15" ht="114.75">
      <c r="A25" s="108" t="s">
        <v>304</v>
      </c>
      <c r="B25" s="125" t="s">
        <v>404</v>
      </c>
      <c r="C25" s="125" t="s">
        <v>422</v>
      </c>
      <c r="D25" s="108" t="s">
        <v>423</v>
      </c>
      <c r="E25" s="116" t="s">
        <v>318</v>
      </c>
      <c r="F25" s="122"/>
      <c r="G25" s="122"/>
      <c r="H25" s="125" t="s">
        <v>569</v>
      </c>
      <c r="I25" s="260" t="s">
        <v>1845</v>
      </c>
      <c r="J25" s="125" t="s">
        <v>570</v>
      </c>
      <c r="K25" s="341" t="s">
        <v>2352</v>
      </c>
      <c r="L25" s="125" t="s">
        <v>571</v>
      </c>
      <c r="M25" s="125" t="s">
        <v>572</v>
      </c>
      <c r="N25" s="227"/>
      <c r="O25" s="125" t="s">
        <v>573</v>
      </c>
    </row>
  </sheetData>
  <mergeCells count="1">
    <mergeCell ref="A1:O1"/>
  </mergeCells>
  <pageMargins left="0.70866141732283472" right="0.70866141732283472" top="0.74803149606299213" bottom="0.74803149606299213" header="0.31496062992125984" footer="0.31496062992125984"/>
  <pageSetup paperSize="9" scale="51" orientation="landscape" horizontalDpi="300" verticalDpi="300" r:id="rId1"/>
  <headerFooter>
    <oddFooter>&amp;R&amp;P</oddFooter>
  </headerFooter>
  <legacyDrawing r:id="rId2"/>
</worksheet>
</file>

<file path=xl/worksheets/sheet19.xml><?xml version="1.0" encoding="utf-8"?>
<worksheet xmlns="http://schemas.openxmlformats.org/spreadsheetml/2006/main" xmlns:r="http://schemas.openxmlformats.org/officeDocument/2006/relationships">
  <dimension ref="A1:M47"/>
  <sheetViews>
    <sheetView view="pageBreakPreview" zoomScale="75" zoomScaleSheetLayoutView="75" workbookViewId="0">
      <selection activeCell="I6" sqref="I6"/>
    </sheetView>
  </sheetViews>
  <sheetFormatPr defaultRowHeight="15"/>
  <cols>
    <col min="2" max="2" width="16.85546875" customWidth="1"/>
    <col min="3" max="3" width="13.85546875" customWidth="1"/>
    <col min="4" max="4" width="34.85546875" customWidth="1"/>
    <col min="5" max="5" width="14.28515625" customWidth="1"/>
    <col min="6" max="6" width="12.42578125" customWidth="1"/>
    <col min="7" max="7" width="14" bestFit="1" customWidth="1"/>
    <col min="8" max="9" width="12.42578125" customWidth="1"/>
    <col min="10" max="10" width="16.5703125" bestFit="1" customWidth="1"/>
    <col min="11" max="12" width="12.42578125" customWidth="1"/>
    <col min="13" max="13" width="20" bestFit="1" customWidth="1"/>
  </cols>
  <sheetData>
    <row r="1" spans="1:13" ht="18">
      <c r="A1" s="404" t="s">
        <v>876</v>
      </c>
      <c r="B1" s="404"/>
      <c r="C1" s="404"/>
      <c r="D1" s="404"/>
      <c r="E1" s="404"/>
      <c r="F1" s="404"/>
      <c r="G1" s="404"/>
      <c r="H1" s="404"/>
      <c r="I1" s="404"/>
      <c r="J1" s="404"/>
      <c r="K1" s="404"/>
      <c r="L1" s="404"/>
      <c r="M1" s="404"/>
    </row>
    <row r="2" spans="1:13" ht="25.5">
      <c r="A2" s="75" t="s">
        <v>315</v>
      </c>
      <c r="B2" s="75" t="s">
        <v>62</v>
      </c>
      <c r="C2" s="75" t="s">
        <v>63</v>
      </c>
      <c r="D2" s="75" t="s">
        <v>65</v>
      </c>
      <c r="E2" s="75" t="s">
        <v>99</v>
      </c>
      <c r="F2" s="76" t="s">
        <v>94</v>
      </c>
      <c r="G2" s="76" t="s">
        <v>1771</v>
      </c>
      <c r="H2" s="76" t="s">
        <v>95</v>
      </c>
      <c r="I2" s="76" t="s">
        <v>2035</v>
      </c>
      <c r="J2" s="76" t="s">
        <v>96</v>
      </c>
      <c r="K2" s="76" t="s">
        <v>97</v>
      </c>
      <c r="L2" s="76" t="s">
        <v>1772</v>
      </c>
      <c r="M2" s="75" t="s">
        <v>98</v>
      </c>
    </row>
    <row r="3" spans="1:13" ht="62.25" customHeight="1">
      <c r="A3" s="100" t="s">
        <v>116</v>
      </c>
      <c r="B3" s="100" t="s">
        <v>121</v>
      </c>
      <c r="C3" s="100" t="s">
        <v>966</v>
      </c>
      <c r="D3" s="103" t="s">
        <v>967</v>
      </c>
      <c r="E3" s="206">
        <v>0.4</v>
      </c>
      <c r="F3" s="98" t="s">
        <v>454</v>
      </c>
      <c r="G3" s="226" t="s">
        <v>454</v>
      </c>
      <c r="H3" s="98" t="s">
        <v>454</v>
      </c>
      <c r="I3" s="226" t="s">
        <v>125</v>
      </c>
      <c r="J3" s="98" t="s">
        <v>454</v>
      </c>
      <c r="K3" s="99">
        <v>0.3</v>
      </c>
      <c r="L3" s="206"/>
      <c r="M3" s="98" t="s">
        <v>968</v>
      </c>
    </row>
    <row r="4" spans="1:13" ht="108" customHeight="1">
      <c r="A4" s="100" t="s">
        <v>116</v>
      </c>
      <c r="B4" s="100" t="s">
        <v>121</v>
      </c>
      <c r="C4" s="100" t="s">
        <v>134</v>
      </c>
      <c r="D4" s="98" t="s">
        <v>969</v>
      </c>
      <c r="E4" s="207">
        <v>0</v>
      </c>
      <c r="F4" s="98" t="s">
        <v>454</v>
      </c>
      <c r="G4" s="226" t="s">
        <v>454</v>
      </c>
      <c r="H4" s="98">
        <v>11</v>
      </c>
      <c r="I4" s="226" t="s">
        <v>2353</v>
      </c>
      <c r="J4" s="98" t="s">
        <v>454</v>
      </c>
      <c r="K4" s="98">
        <v>21</v>
      </c>
      <c r="L4" s="207" t="s">
        <v>2157</v>
      </c>
      <c r="M4" s="100" t="s">
        <v>128</v>
      </c>
    </row>
    <row r="5" spans="1:13" ht="51">
      <c r="A5" s="98" t="s">
        <v>116</v>
      </c>
      <c r="B5" s="98" t="s">
        <v>121</v>
      </c>
      <c r="C5" s="100" t="s">
        <v>134</v>
      </c>
      <c r="D5" s="103" t="s">
        <v>970</v>
      </c>
      <c r="E5" s="207">
        <v>0</v>
      </c>
      <c r="F5" s="98" t="s">
        <v>125</v>
      </c>
      <c r="G5" s="226" t="s">
        <v>454</v>
      </c>
      <c r="H5" s="98" t="s">
        <v>125</v>
      </c>
      <c r="I5" s="226" t="s">
        <v>125</v>
      </c>
      <c r="J5" s="98" t="s">
        <v>125</v>
      </c>
      <c r="K5" s="98">
        <v>21</v>
      </c>
      <c r="L5" s="207"/>
      <c r="M5" s="98" t="s">
        <v>971</v>
      </c>
    </row>
    <row r="6" spans="1:13" ht="51">
      <c r="A6" s="100" t="s">
        <v>116</v>
      </c>
      <c r="B6" s="100" t="s">
        <v>121</v>
      </c>
      <c r="C6" s="100" t="s">
        <v>134</v>
      </c>
      <c r="D6" s="98" t="s">
        <v>972</v>
      </c>
      <c r="E6" s="209">
        <v>1</v>
      </c>
      <c r="F6" s="100">
        <v>2</v>
      </c>
      <c r="G6" s="226">
        <v>1</v>
      </c>
      <c r="H6" s="100">
        <v>2</v>
      </c>
      <c r="I6" s="268">
        <v>1</v>
      </c>
      <c r="J6" s="100">
        <v>2</v>
      </c>
      <c r="K6" s="100">
        <v>2</v>
      </c>
      <c r="L6" s="207" t="s">
        <v>2158</v>
      </c>
      <c r="M6" s="100" t="s">
        <v>897</v>
      </c>
    </row>
    <row r="7" spans="1:13" ht="38.25">
      <c r="A7" s="100" t="s">
        <v>116</v>
      </c>
      <c r="B7" s="100" t="s">
        <v>121</v>
      </c>
      <c r="C7" s="98" t="s">
        <v>137</v>
      </c>
      <c r="D7" s="98" t="s">
        <v>973</v>
      </c>
      <c r="E7" s="237">
        <v>13192</v>
      </c>
      <c r="F7" s="98">
        <v>13138</v>
      </c>
      <c r="G7" s="226">
        <v>13138</v>
      </c>
      <c r="H7" s="98">
        <v>13158</v>
      </c>
      <c r="I7" s="268">
        <v>13158</v>
      </c>
      <c r="J7" s="98">
        <v>13178</v>
      </c>
      <c r="K7" s="98">
        <v>13198</v>
      </c>
      <c r="L7" s="207"/>
      <c r="M7" s="100" t="s">
        <v>128</v>
      </c>
    </row>
    <row r="8" spans="1:13" ht="38.25">
      <c r="A8" s="100" t="s">
        <v>116</v>
      </c>
      <c r="B8" s="100" t="s">
        <v>121</v>
      </c>
      <c r="C8" s="98" t="s">
        <v>137</v>
      </c>
      <c r="D8" s="98" t="s">
        <v>974</v>
      </c>
      <c r="E8" s="237">
        <v>70110</v>
      </c>
      <c r="F8" s="98">
        <v>70050</v>
      </c>
      <c r="G8" s="226">
        <v>70050</v>
      </c>
      <c r="H8" s="98">
        <v>70070</v>
      </c>
      <c r="I8" s="268">
        <v>70050</v>
      </c>
      <c r="J8" s="98">
        <v>70090</v>
      </c>
      <c r="K8" s="98">
        <v>70110</v>
      </c>
      <c r="L8" s="207"/>
      <c r="M8" s="100" t="s">
        <v>128</v>
      </c>
    </row>
    <row r="9" spans="1:13" ht="52.5" customHeight="1">
      <c r="A9" s="100" t="s">
        <v>116</v>
      </c>
      <c r="B9" s="100" t="s">
        <v>121</v>
      </c>
      <c r="C9" s="100" t="s">
        <v>137</v>
      </c>
      <c r="D9" s="98" t="s">
        <v>975</v>
      </c>
      <c r="E9" s="207">
        <v>0</v>
      </c>
      <c r="F9" s="98" t="s">
        <v>976</v>
      </c>
      <c r="G9" s="226">
        <v>0</v>
      </c>
      <c r="H9" s="98" t="s">
        <v>976</v>
      </c>
      <c r="I9" s="268">
        <v>0</v>
      </c>
      <c r="J9" s="98" t="s">
        <v>976</v>
      </c>
      <c r="K9" s="100" t="s">
        <v>977</v>
      </c>
      <c r="L9" s="207" t="s">
        <v>2159</v>
      </c>
      <c r="M9" s="100" t="s">
        <v>978</v>
      </c>
    </row>
    <row r="10" spans="1:13" ht="38.25">
      <c r="A10" s="100" t="s">
        <v>116</v>
      </c>
      <c r="B10" s="100" t="s">
        <v>121</v>
      </c>
      <c r="C10" s="100" t="s">
        <v>137</v>
      </c>
      <c r="D10" s="98" t="s">
        <v>979</v>
      </c>
      <c r="E10" s="207">
        <v>89</v>
      </c>
      <c r="F10" s="98">
        <v>50</v>
      </c>
      <c r="G10" s="226">
        <v>24</v>
      </c>
      <c r="H10" s="98">
        <v>70</v>
      </c>
      <c r="I10" s="268">
        <v>43</v>
      </c>
      <c r="J10" s="98">
        <v>90</v>
      </c>
      <c r="K10" s="98">
        <v>110</v>
      </c>
      <c r="L10" s="207"/>
      <c r="M10" s="100" t="s">
        <v>128</v>
      </c>
    </row>
    <row r="11" spans="1:13" ht="38.25">
      <c r="A11" s="100" t="s">
        <v>116</v>
      </c>
      <c r="B11" s="100" t="s">
        <v>121</v>
      </c>
      <c r="C11" s="100" t="s">
        <v>137</v>
      </c>
      <c r="D11" s="98" t="s">
        <v>980</v>
      </c>
      <c r="E11" s="205">
        <v>1E-3</v>
      </c>
      <c r="F11" s="136">
        <v>5.0000000000000001E-3</v>
      </c>
      <c r="G11" s="249">
        <v>0</v>
      </c>
      <c r="H11" s="136">
        <v>5.0000000000000001E-3</v>
      </c>
      <c r="I11" s="313">
        <v>4.3000000000000002E-5</v>
      </c>
      <c r="J11" s="136">
        <v>5.0000000000000001E-3</v>
      </c>
      <c r="K11" s="136">
        <v>5.0000000000000001E-3</v>
      </c>
      <c r="L11" s="205"/>
      <c r="M11" s="100" t="s">
        <v>128</v>
      </c>
    </row>
    <row r="12" spans="1:13" ht="38.25">
      <c r="A12" s="100" t="s">
        <v>116</v>
      </c>
      <c r="B12" s="100" t="s">
        <v>121</v>
      </c>
      <c r="C12" s="100" t="s">
        <v>137</v>
      </c>
      <c r="D12" s="98" t="s">
        <v>981</v>
      </c>
      <c r="E12" s="232">
        <v>2750000</v>
      </c>
      <c r="F12" s="101" t="s">
        <v>456</v>
      </c>
      <c r="G12" s="281">
        <v>285676</v>
      </c>
      <c r="H12" s="101" t="s">
        <v>456</v>
      </c>
      <c r="I12" s="268" t="s">
        <v>456</v>
      </c>
      <c r="J12" s="101" t="s">
        <v>456</v>
      </c>
      <c r="K12" s="101" t="s">
        <v>456</v>
      </c>
      <c r="L12" s="207"/>
      <c r="M12" s="100" t="s">
        <v>224</v>
      </c>
    </row>
    <row r="13" spans="1:13" ht="38.25">
      <c r="A13" s="100" t="s">
        <v>116</v>
      </c>
      <c r="B13" s="100" t="s">
        <v>121</v>
      </c>
      <c r="C13" s="100" t="s">
        <v>137</v>
      </c>
      <c r="D13" s="98" t="s">
        <v>982</v>
      </c>
      <c r="E13" s="207">
        <v>50</v>
      </c>
      <c r="F13" s="101" t="s">
        <v>456</v>
      </c>
      <c r="G13" s="226">
        <v>6</v>
      </c>
      <c r="H13" s="101" t="s">
        <v>456</v>
      </c>
      <c r="I13" s="268">
        <v>0</v>
      </c>
      <c r="J13" s="101" t="s">
        <v>456</v>
      </c>
      <c r="K13" s="101" t="s">
        <v>456</v>
      </c>
      <c r="L13" s="207"/>
      <c r="M13" s="100" t="s">
        <v>983</v>
      </c>
    </row>
    <row r="14" spans="1:13" ht="38.25">
      <c r="A14" s="100" t="s">
        <v>116</v>
      </c>
      <c r="B14" s="100" t="s">
        <v>121</v>
      </c>
      <c r="C14" s="100" t="s">
        <v>137</v>
      </c>
      <c r="D14" s="98" t="s">
        <v>984</v>
      </c>
      <c r="E14" s="232">
        <v>500000</v>
      </c>
      <c r="F14" s="101" t="s">
        <v>456</v>
      </c>
      <c r="G14" s="226">
        <v>46620</v>
      </c>
      <c r="H14" s="101" t="s">
        <v>456</v>
      </c>
      <c r="I14" s="268" t="s">
        <v>456</v>
      </c>
      <c r="J14" s="101" t="s">
        <v>456</v>
      </c>
      <c r="K14" s="101" t="s">
        <v>456</v>
      </c>
      <c r="L14" s="207"/>
      <c r="M14" s="100" t="s">
        <v>224</v>
      </c>
    </row>
    <row r="15" spans="1:13" ht="38.25">
      <c r="A15" s="100" t="s">
        <v>116</v>
      </c>
      <c r="B15" s="100" t="s">
        <v>279</v>
      </c>
      <c r="C15" s="100" t="s">
        <v>985</v>
      </c>
      <c r="D15" s="98" t="s">
        <v>986</v>
      </c>
      <c r="E15" s="207" t="s">
        <v>2019</v>
      </c>
      <c r="F15" s="101" t="s">
        <v>456</v>
      </c>
      <c r="G15" s="226" t="s">
        <v>2021</v>
      </c>
      <c r="H15" s="101" t="s">
        <v>456</v>
      </c>
      <c r="I15" s="226" t="s">
        <v>2021</v>
      </c>
      <c r="J15" s="101" t="s">
        <v>456</v>
      </c>
      <c r="K15" s="101" t="s">
        <v>456</v>
      </c>
      <c r="L15" s="207" t="s">
        <v>2022</v>
      </c>
      <c r="M15" s="100" t="s">
        <v>128</v>
      </c>
    </row>
    <row r="16" spans="1:13" ht="38.25">
      <c r="A16" s="100" t="s">
        <v>116</v>
      </c>
      <c r="B16" s="100" t="s">
        <v>279</v>
      </c>
      <c r="C16" s="100" t="s">
        <v>985</v>
      </c>
      <c r="D16" s="98" t="s">
        <v>987</v>
      </c>
      <c r="E16" s="207" t="s">
        <v>2019</v>
      </c>
      <c r="F16" s="101" t="s">
        <v>456</v>
      </c>
      <c r="G16" s="226" t="s">
        <v>2021</v>
      </c>
      <c r="H16" s="101" t="s">
        <v>456</v>
      </c>
      <c r="I16" s="226" t="s">
        <v>2021</v>
      </c>
      <c r="J16" s="101" t="s">
        <v>456</v>
      </c>
      <c r="K16" s="101" t="s">
        <v>456</v>
      </c>
      <c r="L16" s="207" t="s">
        <v>2022</v>
      </c>
      <c r="M16" s="100" t="s">
        <v>128</v>
      </c>
    </row>
    <row r="17" spans="1:13" ht="38.25">
      <c r="A17" s="100" t="s">
        <v>116</v>
      </c>
      <c r="B17" s="100" t="s">
        <v>139</v>
      </c>
      <c r="C17" s="100" t="s">
        <v>885</v>
      </c>
      <c r="D17" s="98" t="s">
        <v>988</v>
      </c>
      <c r="E17" s="206">
        <v>0.06</v>
      </c>
      <c r="F17" s="110">
        <v>0.06</v>
      </c>
      <c r="G17" s="282">
        <v>0.05</v>
      </c>
      <c r="H17" s="110">
        <v>0.06</v>
      </c>
      <c r="I17" s="342">
        <v>5.8000000000000003E-2</v>
      </c>
      <c r="J17" s="110">
        <v>0.06</v>
      </c>
      <c r="K17" s="110">
        <v>0.06</v>
      </c>
      <c r="L17" s="230"/>
      <c r="M17" s="100" t="s">
        <v>989</v>
      </c>
    </row>
    <row r="18" spans="1:13" ht="38.25">
      <c r="A18" s="100" t="s">
        <v>116</v>
      </c>
      <c r="B18" s="100" t="s">
        <v>139</v>
      </c>
      <c r="C18" s="100" t="s">
        <v>885</v>
      </c>
      <c r="D18" s="98" t="s">
        <v>990</v>
      </c>
      <c r="E18" s="207" t="s">
        <v>2020</v>
      </c>
      <c r="F18" s="100" t="s">
        <v>132</v>
      </c>
      <c r="G18" s="248">
        <v>3368.38</v>
      </c>
      <c r="H18" s="100" t="s">
        <v>132</v>
      </c>
      <c r="I18" s="268" t="s">
        <v>132</v>
      </c>
      <c r="J18" s="100" t="s">
        <v>132</v>
      </c>
      <c r="K18" s="100" t="s">
        <v>132</v>
      </c>
      <c r="L18" s="207"/>
      <c r="M18" s="100" t="s">
        <v>989</v>
      </c>
    </row>
    <row r="19" spans="1:13" ht="38.25">
      <c r="A19" s="106" t="s">
        <v>116</v>
      </c>
      <c r="B19" s="142" t="s">
        <v>139</v>
      </c>
      <c r="C19" s="106" t="s">
        <v>991</v>
      </c>
      <c r="D19" s="103" t="s">
        <v>992</v>
      </c>
      <c r="E19" s="206">
        <v>0.3</v>
      </c>
      <c r="F19" s="99" t="s">
        <v>125</v>
      </c>
      <c r="G19" s="240" t="s">
        <v>125</v>
      </c>
      <c r="H19" s="99" t="s">
        <v>125</v>
      </c>
      <c r="I19" s="240" t="s">
        <v>125</v>
      </c>
      <c r="J19" s="99" t="s">
        <v>125</v>
      </c>
      <c r="K19" s="102">
        <v>0.2</v>
      </c>
      <c r="L19" s="230"/>
      <c r="M19" s="98" t="s">
        <v>993</v>
      </c>
    </row>
    <row r="20" spans="1:13" ht="38.25">
      <c r="A20" s="106" t="s">
        <v>116</v>
      </c>
      <c r="B20" s="142" t="s">
        <v>139</v>
      </c>
      <c r="C20" s="106" t="s">
        <v>994</v>
      </c>
      <c r="D20" s="103" t="s">
        <v>995</v>
      </c>
      <c r="E20" s="211">
        <v>200</v>
      </c>
      <c r="F20" s="99" t="s">
        <v>125</v>
      </c>
      <c r="G20" s="240" t="s">
        <v>125</v>
      </c>
      <c r="H20" s="99" t="s">
        <v>125</v>
      </c>
      <c r="I20" s="240" t="s">
        <v>125</v>
      </c>
      <c r="J20" s="99" t="s">
        <v>125</v>
      </c>
      <c r="K20" s="111">
        <v>200</v>
      </c>
      <c r="L20" s="211"/>
      <c r="M20" s="98" t="s">
        <v>993</v>
      </c>
    </row>
    <row r="21" spans="1:13" ht="38.25">
      <c r="A21" s="106" t="s">
        <v>116</v>
      </c>
      <c r="B21" s="142" t="s">
        <v>139</v>
      </c>
      <c r="C21" s="106" t="s">
        <v>994</v>
      </c>
      <c r="D21" s="103" t="s">
        <v>996</v>
      </c>
      <c r="E21" s="206">
        <v>0.44</v>
      </c>
      <c r="F21" s="99" t="s">
        <v>125</v>
      </c>
      <c r="G21" s="240" t="s">
        <v>454</v>
      </c>
      <c r="H21" s="99" t="s">
        <v>125</v>
      </c>
      <c r="I21" s="240" t="s">
        <v>125</v>
      </c>
      <c r="J21" s="99" t="s">
        <v>125</v>
      </c>
      <c r="K21" s="99">
        <v>0.15</v>
      </c>
      <c r="L21" s="206"/>
      <c r="M21" s="98"/>
    </row>
    <row r="22" spans="1:13" ht="38.25">
      <c r="A22" s="100" t="s">
        <v>116</v>
      </c>
      <c r="B22" s="100" t="s">
        <v>139</v>
      </c>
      <c r="C22" s="100" t="s">
        <v>997</v>
      </c>
      <c r="D22" s="98" t="s">
        <v>998</v>
      </c>
      <c r="E22" s="139">
        <v>27622503</v>
      </c>
      <c r="F22" s="148">
        <v>8455779.25</v>
      </c>
      <c r="G22" s="279">
        <v>4050233</v>
      </c>
      <c r="H22" s="148">
        <v>16911558.5</v>
      </c>
      <c r="I22" s="310">
        <v>7846970</v>
      </c>
      <c r="J22" s="148">
        <v>25367337.75</v>
      </c>
      <c r="K22" s="148">
        <v>33823117</v>
      </c>
      <c r="L22" s="213"/>
      <c r="M22" s="100" t="s">
        <v>999</v>
      </c>
    </row>
    <row r="23" spans="1:13" ht="38.25">
      <c r="A23" s="106" t="s">
        <v>116</v>
      </c>
      <c r="B23" s="142" t="s">
        <v>139</v>
      </c>
      <c r="C23" s="106" t="s">
        <v>1000</v>
      </c>
      <c r="D23" s="103" t="s">
        <v>1001</v>
      </c>
      <c r="E23" s="206">
        <v>0.05</v>
      </c>
      <c r="F23" s="99" t="s">
        <v>125</v>
      </c>
      <c r="G23" s="240" t="s">
        <v>125</v>
      </c>
      <c r="H23" s="99" t="s">
        <v>125</v>
      </c>
      <c r="I23" s="240" t="s">
        <v>125</v>
      </c>
      <c r="J23" s="99" t="s">
        <v>125</v>
      </c>
      <c r="K23" s="102">
        <v>0.05</v>
      </c>
      <c r="L23" s="230"/>
      <c r="M23" s="98" t="s">
        <v>993</v>
      </c>
    </row>
    <row r="24" spans="1:13" ht="38.25">
      <c r="A24" s="98" t="s">
        <v>116</v>
      </c>
      <c r="B24" s="98" t="s">
        <v>139</v>
      </c>
      <c r="C24" s="98" t="s">
        <v>325</v>
      </c>
      <c r="D24" s="103" t="s">
        <v>1002</v>
      </c>
      <c r="E24" s="206">
        <v>0.1</v>
      </c>
      <c r="F24" s="99" t="s">
        <v>125</v>
      </c>
      <c r="G24" s="240" t="s">
        <v>125</v>
      </c>
      <c r="H24" s="99" t="s">
        <v>125</v>
      </c>
      <c r="I24" s="240" t="s">
        <v>125</v>
      </c>
      <c r="J24" s="99" t="s">
        <v>125</v>
      </c>
      <c r="K24" s="99">
        <v>0.05</v>
      </c>
      <c r="L24" s="206"/>
      <c r="M24" s="98" t="s">
        <v>989</v>
      </c>
    </row>
    <row r="25" spans="1:13" ht="38.25">
      <c r="A25" s="100" t="s">
        <v>116</v>
      </c>
      <c r="B25" s="100" t="s">
        <v>139</v>
      </c>
      <c r="C25" s="98" t="s">
        <v>325</v>
      </c>
      <c r="D25" s="98" t="s">
        <v>1003</v>
      </c>
      <c r="E25" s="232">
        <v>1533949</v>
      </c>
      <c r="F25" s="148">
        <v>492500</v>
      </c>
      <c r="G25" s="279" t="s">
        <v>1846</v>
      </c>
      <c r="H25" s="148">
        <v>492500</v>
      </c>
      <c r="I25" s="310">
        <v>953874</v>
      </c>
      <c r="J25" s="148">
        <v>492500</v>
      </c>
      <c r="K25" s="148">
        <v>492500</v>
      </c>
      <c r="L25" s="213" t="s">
        <v>2160</v>
      </c>
      <c r="M25" s="100" t="s">
        <v>993</v>
      </c>
    </row>
    <row r="26" spans="1:13" ht="38.25">
      <c r="A26" s="100" t="s">
        <v>116</v>
      </c>
      <c r="B26" s="100" t="s">
        <v>139</v>
      </c>
      <c r="C26" s="98" t="s">
        <v>325</v>
      </c>
      <c r="D26" s="98" t="s">
        <v>1004</v>
      </c>
      <c r="E26" s="207">
        <v>120</v>
      </c>
      <c r="F26" s="100">
        <v>30</v>
      </c>
      <c r="G26" s="226">
        <v>0</v>
      </c>
      <c r="H26" s="100">
        <v>60</v>
      </c>
      <c r="I26" s="268">
        <v>0</v>
      </c>
      <c r="J26" s="100">
        <v>90</v>
      </c>
      <c r="K26" s="100">
        <v>120</v>
      </c>
      <c r="L26" s="213" t="s">
        <v>2160</v>
      </c>
      <c r="M26" s="100" t="s">
        <v>128</v>
      </c>
    </row>
    <row r="27" spans="1:13" ht="38.25">
      <c r="A27" s="100" t="s">
        <v>116</v>
      </c>
      <c r="B27" s="100" t="s">
        <v>139</v>
      </c>
      <c r="C27" s="98" t="s">
        <v>325</v>
      </c>
      <c r="D27" s="98" t="s">
        <v>1005</v>
      </c>
      <c r="E27" s="207">
        <v>6000</v>
      </c>
      <c r="F27" s="98">
        <v>6000</v>
      </c>
      <c r="G27" s="226">
        <v>0</v>
      </c>
      <c r="H27" s="98">
        <v>6000</v>
      </c>
      <c r="I27" s="268">
        <v>0</v>
      </c>
      <c r="J27" s="98">
        <v>6000</v>
      </c>
      <c r="K27" s="98">
        <v>6000</v>
      </c>
      <c r="L27" s="213" t="s">
        <v>2160</v>
      </c>
      <c r="M27" s="100" t="s">
        <v>128</v>
      </c>
    </row>
    <row r="28" spans="1:13" ht="38.25">
      <c r="A28" s="100" t="s">
        <v>116</v>
      </c>
      <c r="B28" s="100" t="s">
        <v>139</v>
      </c>
      <c r="C28" s="98" t="s">
        <v>325</v>
      </c>
      <c r="D28" s="98" t="s">
        <v>1006</v>
      </c>
      <c r="E28" s="207">
        <v>120</v>
      </c>
      <c r="F28" s="100">
        <v>30</v>
      </c>
      <c r="G28" s="226">
        <v>0</v>
      </c>
      <c r="H28" s="100">
        <v>60</v>
      </c>
      <c r="I28" s="268">
        <v>0</v>
      </c>
      <c r="J28" s="100">
        <v>90</v>
      </c>
      <c r="K28" s="100">
        <v>120</v>
      </c>
      <c r="L28" s="213" t="s">
        <v>2160</v>
      </c>
      <c r="M28" s="100" t="s">
        <v>128</v>
      </c>
    </row>
    <row r="29" spans="1:13" ht="38.25">
      <c r="A29" s="100" t="s">
        <v>116</v>
      </c>
      <c r="B29" s="100" t="s">
        <v>139</v>
      </c>
      <c r="C29" s="98" t="s">
        <v>325</v>
      </c>
      <c r="D29" s="98" t="s">
        <v>1007</v>
      </c>
      <c r="E29" s="207">
        <v>6000</v>
      </c>
      <c r="F29" s="98">
        <v>6000</v>
      </c>
      <c r="G29" s="226">
        <v>0</v>
      </c>
      <c r="H29" s="98">
        <v>6000</v>
      </c>
      <c r="I29" s="268">
        <v>0</v>
      </c>
      <c r="J29" s="98">
        <v>6000</v>
      </c>
      <c r="K29" s="98">
        <v>6000</v>
      </c>
      <c r="L29" s="213" t="s">
        <v>2160</v>
      </c>
      <c r="M29" s="100" t="s">
        <v>128</v>
      </c>
    </row>
    <row r="30" spans="1:13" ht="38.25">
      <c r="A30" s="106" t="s">
        <v>116</v>
      </c>
      <c r="B30" s="142" t="s">
        <v>139</v>
      </c>
      <c r="C30" s="98" t="s">
        <v>325</v>
      </c>
      <c r="D30" s="103" t="s">
        <v>1008</v>
      </c>
      <c r="E30" s="206">
        <v>0.23</v>
      </c>
      <c r="F30" s="99" t="s">
        <v>125</v>
      </c>
      <c r="G30" s="240" t="s">
        <v>125</v>
      </c>
      <c r="H30" s="99" t="s">
        <v>125</v>
      </c>
      <c r="I30" s="240" t="s">
        <v>125</v>
      </c>
      <c r="J30" s="99" t="s">
        <v>125</v>
      </c>
      <c r="K30" s="134">
        <v>0.438</v>
      </c>
      <c r="L30" s="234"/>
      <c r="M30" s="98" t="s">
        <v>993</v>
      </c>
    </row>
    <row r="31" spans="1:13" ht="38.25">
      <c r="A31" s="106" t="s">
        <v>116</v>
      </c>
      <c r="B31" s="142" t="s">
        <v>139</v>
      </c>
      <c r="C31" s="98" t="s">
        <v>325</v>
      </c>
      <c r="D31" s="103" t="s">
        <v>1009</v>
      </c>
      <c r="E31" s="206">
        <v>0.41</v>
      </c>
      <c r="F31" s="99" t="s">
        <v>125</v>
      </c>
      <c r="G31" s="240" t="s">
        <v>125</v>
      </c>
      <c r="H31" s="99" t="s">
        <v>125</v>
      </c>
      <c r="I31" s="240" t="s">
        <v>125</v>
      </c>
      <c r="J31" s="99" t="s">
        <v>125</v>
      </c>
      <c r="K31" s="134">
        <v>0.41299999999999998</v>
      </c>
      <c r="L31" s="234"/>
      <c r="M31" s="98" t="s">
        <v>993</v>
      </c>
    </row>
    <row r="32" spans="1:13" ht="51">
      <c r="A32" s="100" t="s">
        <v>116</v>
      </c>
      <c r="B32" s="100" t="s">
        <v>144</v>
      </c>
      <c r="C32" s="100" t="s">
        <v>151</v>
      </c>
      <c r="D32" s="98" t="s">
        <v>1010</v>
      </c>
      <c r="E32" s="206">
        <v>1</v>
      </c>
      <c r="F32" s="105">
        <v>1</v>
      </c>
      <c r="G32" s="240">
        <v>1</v>
      </c>
      <c r="H32" s="105">
        <v>1</v>
      </c>
      <c r="I32" s="267">
        <v>1</v>
      </c>
      <c r="J32" s="105">
        <v>1</v>
      </c>
      <c r="K32" s="105">
        <v>1</v>
      </c>
      <c r="L32" s="206"/>
      <c r="M32" s="100" t="s">
        <v>1011</v>
      </c>
    </row>
    <row r="33" spans="1:13" ht="25.5">
      <c r="A33" s="100" t="s">
        <v>157</v>
      </c>
      <c r="B33" s="100" t="s">
        <v>175</v>
      </c>
      <c r="C33" s="100" t="s">
        <v>176</v>
      </c>
      <c r="D33" s="98" t="s">
        <v>460</v>
      </c>
      <c r="E33" s="105">
        <v>1</v>
      </c>
      <c r="F33" s="105">
        <v>1</v>
      </c>
      <c r="G33" s="240">
        <v>1</v>
      </c>
      <c r="H33" s="105">
        <v>1</v>
      </c>
      <c r="I33" s="267">
        <v>1</v>
      </c>
      <c r="J33" s="105">
        <v>1</v>
      </c>
      <c r="K33" s="105">
        <v>1</v>
      </c>
      <c r="L33" s="206"/>
      <c r="M33" s="100" t="s">
        <v>461</v>
      </c>
    </row>
    <row r="34" spans="1:13" ht="25.5">
      <c r="A34" s="100" t="s">
        <v>157</v>
      </c>
      <c r="B34" s="100" t="s">
        <v>175</v>
      </c>
      <c r="C34" s="100" t="s">
        <v>642</v>
      </c>
      <c r="D34" s="98" t="s">
        <v>1012</v>
      </c>
      <c r="E34" s="207">
        <v>0</v>
      </c>
      <c r="F34" s="100" t="s">
        <v>125</v>
      </c>
      <c r="G34" s="240" t="s">
        <v>125</v>
      </c>
      <c r="H34" s="100" t="s">
        <v>125</v>
      </c>
      <c r="I34" s="240" t="s">
        <v>125</v>
      </c>
      <c r="J34" s="100" t="s">
        <v>125</v>
      </c>
      <c r="K34" s="100">
        <v>1</v>
      </c>
      <c r="L34" s="207"/>
      <c r="M34" s="100" t="s">
        <v>1013</v>
      </c>
    </row>
    <row r="35" spans="1:13" ht="38.25">
      <c r="A35" s="100" t="s">
        <v>157</v>
      </c>
      <c r="B35" s="100" t="s">
        <v>175</v>
      </c>
      <c r="C35" s="100" t="s">
        <v>183</v>
      </c>
      <c r="D35" s="98" t="s">
        <v>462</v>
      </c>
      <c r="E35" s="207">
        <v>4</v>
      </c>
      <c r="F35" s="100">
        <v>1</v>
      </c>
      <c r="G35" s="226">
        <v>3</v>
      </c>
      <c r="H35" s="100">
        <v>2</v>
      </c>
      <c r="I35" s="268">
        <v>4</v>
      </c>
      <c r="J35" s="100">
        <v>3</v>
      </c>
      <c r="K35" s="100">
        <v>4</v>
      </c>
      <c r="L35" s="207"/>
      <c r="M35" s="100" t="s">
        <v>463</v>
      </c>
    </row>
    <row r="36" spans="1:13" ht="38.25">
      <c r="A36" s="108" t="s">
        <v>157</v>
      </c>
      <c r="B36" s="100" t="s">
        <v>175</v>
      </c>
      <c r="C36" s="100" t="s">
        <v>186</v>
      </c>
      <c r="D36" s="98" t="s">
        <v>1014</v>
      </c>
      <c r="E36" s="207">
        <v>12</v>
      </c>
      <c r="F36" s="100">
        <v>3</v>
      </c>
      <c r="G36" s="226">
        <v>3</v>
      </c>
      <c r="H36" s="100">
        <v>6</v>
      </c>
      <c r="I36" s="268">
        <v>6</v>
      </c>
      <c r="J36" s="100">
        <v>9</v>
      </c>
      <c r="K36" s="100">
        <v>12</v>
      </c>
      <c r="L36" s="207"/>
      <c r="M36" s="100" t="s">
        <v>190</v>
      </c>
    </row>
    <row r="37" spans="1:13" ht="38.25">
      <c r="A37" s="100" t="s">
        <v>157</v>
      </c>
      <c r="B37" s="100" t="s">
        <v>175</v>
      </c>
      <c r="C37" s="100" t="s">
        <v>186</v>
      </c>
      <c r="D37" s="98" t="s">
        <v>1015</v>
      </c>
      <c r="E37" s="207">
        <v>0</v>
      </c>
      <c r="F37" s="100">
        <v>1</v>
      </c>
      <c r="G37" s="226">
        <v>0</v>
      </c>
      <c r="H37" s="100">
        <v>2</v>
      </c>
      <c r="I37" s="268">
        <v>0</v>
      </c>
      <c r="J37" s="100">
        <v>3</v>
      </c>
      <c r="K37" s="100">
        <v>4</v>
      </c>
      <c r="L37" s="207" t="s">
        <v>2161</v>
      </c>
      <c r="M37" s="100" t="s">
        <v>651</v>
      </c>
    </row>
    <row r="38" spans="1:13" ht="38.25">
      <c r="A38" s="100" t="s">
        <v>157</v>
      </c>
      <c r="B38" s="100" t="s">
        <v>175</v>
      </c>
      <c r="C38" s="100" t="s">
        <v>202</v>
      </c>
      <c r="D38" s="98" t="s">
        <v>213</v>
      </c>
      <c r="E38" s="206">
        <v>1</v>
      </c>
      <c r="F38" s="105">
        <v>1</v>
      </c>
      <c r="G38" s="240">
        <v>1</v>
      </c>
      <c r="H38" s="105">
        <v>1</v>
      </c>
      <c r="I38" s="267">
        <v>1</v>
      </c>
      <c r="J38" s="105">
        <v>1</v>
      </c>
      <c r="K38" s="105">
        <v>1</v>
      </c>
      <c r="L38" s="206"/>
      <c r="M38" s="100" t="s">
        <v>214</v>
      </c>
    </row>
    <row r="39" spans="1:13" ht="25.5">
      <c r="A39" s="100" t="s">
        <v>220</v>
      </c>
      <c r="B39" s="100" t="s">
        <v>221</v>
      </c>
      <c r="C39" s="100" t="s">
        <v>222</v>
      </c>
      <c r="D39" s="98" t="s">
        <v>227</v>
      </c>
      <c r="E39" s="206">
        <v>0.81</v>
      </c>
      <c r="F39" s="105">
        <v>0.25</v>
      </c>
      <c r="G39" s="240">
        <v>0.11</v>
      </c>
      <c r="H39" s="105">
        <v>0.5</v>
      </c>
      <c r="I39" s="267">
        <v>0.4</v>
      </c>
      <c r="J39" s="105">
        <v>0.75</v>
      </c>
      <c r="K39" s="105">
        <v>1</v>
      </c>
      <c r="L39" s="206"/>
      <c r="M39" s="100" t="s">
        <v>226</v>
      </c>
    </row>
    <row r="40" spans="1:13" ht="25.5">
      <c r="A40" s="100" t="s">
        <v>220</v>
      </c>
      <c r="B40" s="100" t="s">
        <v>221</v>
      </c>
      <c r="C40" s="100" t="s">
        <v>230</v>
      </c>
      <c r="D40" s="98" t="s">
        <v>1016</v>
      </c>
      <c r="E40" s="206">
        <v>0.61</v>
      </c>
      <c r="F40" s="105">
        <v>0.1</v>
      </c>
      <c r="G40" s="240">
        <v>0.11</v>
      </c>
      <c r="H40" s="105">
        <v>0.2</v>
      </c>
      <c r="I40" s="267">
        <v>0.18</v>
      </c>
      <c r="J40" s="105">
        <v>0.5</v>
      </c>
      <c r="K40" s="105">
        <v>1</v>
      </c>
      <c r="L40" s="206"/>
      <c r="M40" s="100" t="s">
        <v>226</v>
      </c>
    </row>
    <row r="41" spans="1:13" ht="25.5">
      <c r="A41" s="100" t="s">
        <v>220</v>
      </c>
      <c r="B41" s="100" t="s">
        <v>221</v>
      </c>
      <c r="C41" s="100" t="s">
        <v>233</v>
      </c>
      <c r="D41" s="98" t="s">
        <v>234</v>
      </c>
      <c r="E41" s="206">
        <v>1</v>
      </c>
      <c r="F41" s="100" t="s">
        <v>125</v>
      </c>
      <c r="G41" s="240" t="s">
        <v>125</v>
      </c>
      <c r="H41" s="99">
        <v>1</v>
      </c>
      <c r="I41" s="267">
        <v>1</v>
      </c>
      <c r="J41" s="100" t="s">
        <v>125</v>
      </c>
      <c r="K41" s="100" t="s">
        <v>125</v>
      </c>
      <c r="L41" s="207"/>
      <c r="M41" s="100" t="s">
        <v>657</v>
      </c>
    </row>
    <row r="42" spans="1:13" ht="25.5">
      <c r="A42" s="100" t="s">
        <v>220</v>
      </c>
      <c r="B42" s="98" t="s">
        <v>221</v>
      </c>
      <c r="C42" s="98" t="s">
        <v>236</v>
      </c>
      <c r="D42" s="98" t="s">
        <v>1670</v>
      </c>
      <c r="E42" s="207">
        <v>1</v>
      </c>
      <c r="F42" s="98">
        <v>0</v>
      </c>
      <c r="G42" s="226">
        <v>1</v>
      </c>
      <c r="H42" s="98">
        <v>1</v>
      </c>
      <c r="I42" s="268">
        <v>1</v>
      </c>
      <c r="J42" s="98">
        <v>1</v>
      </c>
      <c r="K42" s="98">
        <v>2</v>
      </c>
      <c r="L42" s="207"/>
      <c r="M42" s="98" t="s">
        <v>237</v>
      </c>
    </row>
    <row r="43" spans="1:13" ht="51">
      <c r="A43" s="100" t="s">
        <v>1017</v>
      </c>
      <c r="B43" s="100" t="s">
        <v>547</v>
      </c>
      <c r="C43" s="100" t="s">
        <v>222</v>
      </c>
      <c r="D43" s="98" t="s">
        <v>1018</v>
      </c>
      <c r="E43" s="206">
        <v>0.61</v>
      </c>
      <c r="F43" s="105">
        <v>0.1</v>
      </c>
      <c r="G43" s="240">
        <v>0.11</v>
      </c>
      <c r="H43" s="105">
        <v>0.5</v>
      </c>
      <c r="I43" s="267">
        <v>0.25</v>
      </c>
      <c r="J43" s="105">
        <v>0.75</v>
      </c>
      <c r="K43" s="105">
        <v>1</v>
      </c>
      <c r="L43" s="206" t="s">
        <v>2162</v>
      </c>
      <c r="M43" s="100" t="s">
        <v>1019</v>
      </c>
    </row>
    <row r="44" spans="1:13" ht="51">
      <c r="A44" s="100" t="s">
        <v>263</v>
      </c>
      <c r="B44" s="100" t="s">
        <v>268</v>
      </c>
      <c r="C44" s="98" t="s">
        <v>1020</v>
      </c>
      <c r="D44" s="103" t="s">
        <v>1021</v>
      </c>
      <c r="E44" s="207">
        <v>272</v>
      </c>
      <c r="F44" s="100" t="s">
        <v>132</v>
      </c>
      <c r="G44" s="226">
        <v>79</v>
      </c>
      <c r="H44" s="100" t="s">
        <v>132</v>
      </c>
      <c r="I44" s="268">
        <v>79</v>
      </c>
      <c r="J44" s="100" t="s">
        <v>132</v>
      </c>
      <c r="K44" s="100" t="s">
        <v>132</v>
      </c>
      <c r="L44" s="207"/>
      <c r="M44" s="100" t="s">
        <v>1022</v>
      </c>
    </row>
    <row r="45" spans="1:13" ht="38.25">
      <c r="A45" s="100" t="s">
        <v>263</v>
      </c>
      <c r="B45" s="100" t="s">
        <v>279</v>
      </c>
      <c r="C45" s="100" t="s">
        <v>299</v>
      </c>
      <c r="D45" s="98" t="s">
        <v>894</v>
      </c>
      <c r="E45" s="206">
        <v>1</v>
      </c>
      <c r="F45" s="143">
        <v>1</v>
      </c>
      <c r="G45" s="280">
        <v>1</v>
      </c>
      <c r="H45" s="143">
        <v>1</v>
      </c>
      <c r="I45" s="338">
        <v>1</v>
      </c>
      <c r="J45" s="143">
        <v>1</v>
      </c>
      <c r="K45" s="143">
        <v>1</v>
      </c>
      <c r="L45" s="340"/>
      <c r="M45" s="100" t="s">
        <v>302</v>
      </c>
    </row>
    <row r="46" spans="1:13" ht="38.25">
      <c r="A46" s="100" t="s">
        <v>263</v>
      </c>
      <c r="B46" s="100" t="s">
        <v>279</v>
      </c>
      <c r="C46" s="100" t="s">
        <v>299</v>
      </c>
      <c r="D46" s="98" t="s">
        <v>1023</v>
      </c>
      <c r="E46" s="207">
        <v>360</v>
      </c>
      <c r="F46" s="100" t="s">
        <v>132</v>
      </c>
      <c r="G46" s="226">
        <v>1560</v>
      </c>
      <c r="H46" s="100" t="s">
        <v>132</v>
      </c>
      <c r="I46" s="268">
        <v>1560</v>
      </c>
      <c r="J46" s="100" t="s">
        <v>132</v>
      </c>
      <c r="K46" s="100" t="s">
        <v>132</v>
      </c>
      <c r="L46" s="207"/>
      <c r="M46" s="100" t="s">
        <v>1024</v>
      </c>
    </row>
    <row r="47" spans="1:13" ht="63.75">
      <c r="A47" s="108" t="s">
        <v>304</v>
      </c>
      <c r="B47" s="100" t="s">
        <v>305</v>
      </c>
      <c r="C47" s="100" t="s">
        <v>306</v>
      </c>
      <c r="D47" s="98" t="s">
        <v>1025</v>
      </c>
      <c r="E47" s="210">
        <v>1</v>
      </c>
      <c r="F47" s="105">
        <v>1</v>
      </c>
      <c r="G47" s="240">
        <v>1</v>
      </c>
      <c r="H47" s="105">
        <v>1</v>
      </c>
      <c r="I47" s="267">
        <v>1</v>
      </c>
      <c r="J47" s="100" t="s">
        <v>125</v>
      </c>
      <c r="K47" s="100" t="s">
        <v>125</v>
      </c>
      <c r="L47" s="207"/>
      <c r="M47" s="100" t="s">
        <v>529</v>
      </c>
    </row>
  </sheetData>
  <mergeCells count="1">
    <mergeCell ref="A1:M1"/>
  </mergeCells>
  <pageMargins left="0.70866141732283472" right="0.70866141732283472" top="0.74803149606299213" bottom="0.74803149606299213" header="0.31496062992125984" footer="0.31496062992125984"/>
  <pageSetup paperSize="9" scale="64" orientation="landscape" horizontalDpi="300" verticalDpi="300" r:id="rId1"/>
  <headerFooter>
    <oddFooter>&amp;R&amp;P</oddFooter>
  </headerFooter>
</worksheet>
</file>

<file path=xl/worksheets/sheet2.xml><?xml version="1.0" encoding="utf-8"?>
<worksheet xmlns="http://schemas.openxmlformats.org/spreadsheetml/2006/main" xmlns:r="http://schemas.openxmlformats.org/officeDocument/2006/relationships">
  <dimension ref="A1:D33"/>
  <sheetViews>
    <sheetView view="pageBreakPreview" zoomScale="60" workbookViewId="0">
      <selection activeCell="G29" sqref="G29"/>
    </sheetView>
  </sheetViews>
  <sheetFormatPr defaultRowHeight="15"/>
  <cols>
    <col min="1" max="1" width="95.140625" customWidth="1"/>
    <col min="2" max="2" width="9.28515625" customWidth="1"/>
  </cols>
  <sheetData>
    <row r="1" spans="1:4" ht="18">
      <c r="A1" s="386" t="s">
        <v>2</v>
      </c>
      <c r="B1" s="387"/>
      <c r="C1" s="387"/>
      <c r="D1" s="388"/>
    </row>
    <row r="2" spans="1:4">
      <c r="A2" s="5"/>
      <c r="C2" s="3" t="s">
        <v>8</v>
      </c>
      <c r="D2" s="7"/>
    </row>
    <row r="3" spans="1:4" ht="15.75">
      <c r="A3" s="8" t="s">
        <v>9</v>
      </c>
      <c r="B3" s="4"/>
      <c r="C3" s="6">
        <v>3</v>
      </c>
      <c r="D3" s="7"/>
    </row>
    <row r="4" spans="1:4" ht="15.75">
      <c r="A4" s="8"/>
      <c r="B4" s="4"/>
      <c r="C4" s="6"/>
      <c r="D4" s="7"/>
    </row>
    <row r="5" spans="1:4" ht="15.75">
      <c r="A5" s="8" t="s">
        <v>3</v>
      </c>
      <c r="B5" s="6"/>
      <c r="C5" s="6">
        <v>4</v>
      </c>
      <c r="D5" s="7"/>
    </row>
    <row r="6" spans="1:4" ht="15.75">
      <c r="A6" s="8"/>
      <c r="B6" s="6"/>
      <c r="D6" s="7"/>
    </row>
    <row r="7" spans="1:4" ht="15.75">
      <c r="A7" s="8" t="s">
        <v>4</v>
      </c>
      <c r="B7" s="4"/>
      <c r="C7" s="6">
        <v>6</v>
      </c>
      <c r="D7" s="7"/>
    </row>
    <row r="8" spans="1:4" ht="15.75">
      <c r="A8" s="8"/>
      <c r="B8" s="4"/>
      <c r="C8" s="6"/>
      <c r="D8" s="7"/>
    </row>
    <row r="9" spans="1:4" ht="15.75">
      <c r="A9" s="8" t="s">
        <v>5</v>
      </c>
      <c r="B9" s="4"/>
      <c r="C9" s="6">
        <v>12</v>
      </c>
      <c r="D9" s="7"/>
    </row>
    <row r="10" spans="1:4" ht="15.75">
      <c r="A10" s="8"/>
      <c r="B10" s="4"/>
      <c r="C10" s="6"/>
      <c r="D10" s="7"/>
    </row>
    <row r="11" spans="1:4" ht="15.75">
      <c r="A11" s="379" t="s">
        <v>2322</v>
      </c>
      <c r="B11" s="4"/>
      <c r="C11" s="6">
        <v>14</v>
      </c>
      <c r="D11" s="7"/>
    </row>
    <row r="12" spans="1:4" ht="15.75">
      <c r="A12" s="8"/>
      <c r="B12" s="4"/>
      <c r="C12" s="6"/>
      <c r="D12" s="7"/>
    </row>
    <row r="13" spans="1:4" ht="15.75">
      <c r="A13" s="8" t="s">
        <v>6</v>
      </c>
      <c r="B13" s="4"/>
      <c r="C13" s="6">
        <v>15</v>
      </c>
      <c r="D13" s="7"/>
    </row>
    <row r="14" spans="1:4" ht="15.75">
      <c r="A14" s="8"/>
      <c r="B14" s="4"/>
      <c r="C14" s="6"/>
      <c r="D14" s="7"/>
    </row>
    <row r="15" spans="1:4" ht="15.75">
      <c r="A15" s="8" t="s">
        <v>10</v>
      </c>
      <c r="B15" s="4"/>
      <c r="C15" s="6">
        <v>16</v>
      </c>
      <c r="D15" s="7"/>
    </row>
    <row r="16" spans="1:4" ht="15.75">
      <c r="A16" s="8"/>
      <c r="B16" s="4"/>
      <c r="C16" s="6"/>
      <c r="D16" s="7"/>
    </row>
    <row r="17" spans="1:4" ht="15.75">
      <c r="A17" s="8" t="s">
        <v>11</v>
      </c>
      <c r="B17" s="4"/>
      <c r="C17" s="6">
        <v>27</v>
      </c>
      <c r="D17" s="7"/>
    </row>
    <row r="18" spans="1:4" ht="15.75">
      <c r="A18" s="8"/>
      <c r="B18" s="4"/>
      <c r="C18" s="6"/>
      <c r="D18" s="7"/>
    </row>
    <row r="19" spans="1:4" ht="15.75">
      <c r="A19" s="8" t="s">
        <v>12</v>
      </c>
      <c r="B19" s="4"/>
      <c r="C19" s="6">
        <v>32</v>
      </c>
      <c r="D19" s="7"/>
    </row>
    <row r="20" spans="1:4" ht="15.75">
      <c r="A20" s="8"/>
      <c r="B20" s="4"/>
      <c r="C20" s="6"/>
      <c r="D20" s="7"/>
    </row>
    <row r="21" spans="1:4" ht="15.75">
      <c r="A21" s="8" t="s">
        <v>1755</v>
      </c>
      <c r="B21" s="4"/>
      <c r="C21" s="6">
        <v>41</v>
      </c>
      <c r="D21" s="7"/>
    </row>
    <row r="22" spans="1:4" ht="15.75">
      <c r="B22" s="4"/>
      <c r="C22" s="6"/>
      <c r="D22" s="7"/>
    </row>
    <row r="23" spans="1:4" ht="15.75">
      <c r="A23" s="8" t="s">
        <v>14</v>
      </c>
      <c r="C23">
        <v>45</v>
      </c>
    </row>
    <row r="24" spans="1:4" ht="15.75">
      <c r="A24" s="8"/>
      <c r="B24" s="4"/>
      <c r="C24" s="6"/>
      <c r="D24" s="7"/>
    </row>
    <row r="25" spans="1:4" ht="15.75">
      <c r="A25" s="8" t="s">
        <v>15</v>
      </c>
      <c r="C25">
        <v>49</v>
      </c>
    </row>
    <row r="26" spans="1:4" ht="15.75">
      <c r="A26" s="8"/>
      <c r="B26" s="4"/>
      <c r="C26" s="6"/>
      <c r="D26" s="7"/>
    </row>
    <row r="27" spans="1:4" ht="15.75">
      <c r="A27" s="8" t="s">
        <v>13</v>
      </c>
      <c r="B27" s="4"/>
      <c r="C27" s="6">
        <v>60</v>
      </c>
      <c r="D27" s="7"/>
    </row>
    <row r="28" spans="1:4" ht="15.75">
      <c r="B28" s="4"/>
      <c r="C28" s="6"/>
      <c r="D28" s="7"/>
    </row>
    <row r="29" spans="1:4" ht="15.75">
      <c r="A29" s="8" t="s">
        <v>16</v>
      </c>
      <c r="B29" s="4"/>
      <c r="C29" s="6">
        <v>73</v>
      </c>
      <c r="D29" s="7"/>
    </row>
    <row r="30" spans="1:4" ht="15.75">
      <c r="A30" s="8"/>
      <c r="B30" s="4"/>
      <c r="C30" s="6"/>
      <c r="D30" s="7"/>
    </row>
    <row r="31" spans="1:4" ht="15.75">
      <c r="A31" s="8" t="s">
        <v>7</v>
      </c>
      <c r="B31" s="4"/>
      <c r="C31" s="6">
        <v>85</v>
      </c>
      <c r="D31" s="7"/>
    </row>
    <row r="32" spans="1:4" ht="15.75">
      <c r="A32" s="8"/>
      <c r="B32" s="4"/>
      <c r="C32" s="6"/>
      <c r="D32" s="7"/>
    </row>
    <row r="33" spans="1:3" ht="15.75">
      <c r="A33" s="8" t="s">
        <v>2437</v>
      </c>
      <c r="C33">
        <v>89</v>
      </c>
    </row>
  </sheetData>
  <mergeCells count="1">
    <mergeCell ref="A1:D1"/>
  </mergeCells>
  <pageMargins left="0.70866141732283472" right="0.70866141732283472" top="0.74803149606299213" bottom="0.74803149606299213" header="0.31496062992125984" footer="0.31496062992125984"/>
  <pageSetup paperSize="9" scale="96" orientation="landscape" r:id="rId1"/>
  <headerFooter>
    <oddFooter>&amp;R&amp;P</oddFooter>
  </headerFooter>
</worksheet>
</file>

<file path=xl/worksheets/sheet20.xml><?xml version="1.0" encoding="utf-8"?>
<worksheet xmlns="http://schemas.openxmlformats.org/spreadsheetml/2006/main" xmlns:r="http://schemas.openxmlformats.org/officeDocument/2006/relationships">
  <dimension ref="A1:O47"/>
  <sheetViews>
    <sheetView view="pageBreakPreview" topLeftCell="A46" zoomScale="69" zoomScaleSheetLayoutView="69" workbookViewId="0">
      <selection sqref="A1:O1"/>
    </sheetView>
  </sheetViews>
  <sheetFormatPr defaultRowHeight="15"/>
  <cols>
    <col min="2" max="2" width="15.28515625" customWidth="1"/>
    <col min="3" max="3" width="13.42578125" customWidth="1"/>
    <col min="4" max="4" width="12.7109375" customWidth="1"/>
    <col min="5" max="5" width="10.7109375" bestFit="1" customWidth="1"/>
    <col min="6" max="6" width="12.7109375" bestFit="1" customWidth="1"/>
    <col min="7" max="7" width="14.140625" bestFit="1" customWidth="1"/>
    <col min="8" max="14" width="15.85546875" customWidth="1"/>
    <col min="15" max="15" width="11.42578125" customWidth="1"/>
  </cols>
  <sheetData>
    <row r="1" spans="1:15" ht="18">
      <c r="A1" s="405" t="s">
        <v>875</v>
      </c>
      <c r="B1" s="405"/>
      <c r="C1" s="405"/>
      <c r="D1" s="405"/>
      <c r="E1" s="405"/>
      <c r="F1" s="405"/>
      <c r="G1" s="405"/>
      <c r="H1" s="405"/>
      <c r="I1" s="405"/>
      <c r="J1" s="405"/>
      <c r="K1" s="405"/>
      <c r="L1" s="405"/>
      <c r="M1" s="405"/>
      <c r="N1" s="405"/>
      <c r="O1" s="405"/>
    </row>
    <row r="2" spans="1:15" ht="25.5">
      <c r="A2" s="75" t="s">
        <v>315</v>
      </c>
      <c r="B2" s="75" t="s">
        <v>62</v>
      </c>
      <c r="C2" s="75" t="s">
        <v>63</v>
      </c>
      <c r="D2" s="75" t="s">
        <v>67</v>
      </c>
      <c r="E2" s="75" t="s">
        <v>446</v>
      </c>
      <c r="F2" s="75" t="s">
        <v>100</v>
      </c>
      <c r="G2" s="75" t="s">
        <v>101</v>
      </c>
      <c r="H2" s="75" t="s">
        <v>102</v>
      </c>
      <c r="I2" s="75" t="s">
        <v>1775</v>
      </c>
      <c r="J2" s="75" t="s">
        <v>103</v>
      </c>
      <c r="K2" s="75" t="s">
        <v>2035</v>
      </c>
      <c r="L2" s="75" t="s">
        <v>104</v>
      </c>
      <c r="M2" s="75" t="s">
        <v>105</v>
      </c>
      <c r="N2" s="75" t="s">
        <v>1772</v>
      </c>
      <c r="O2" s="75" t="s">
        <v>98</v>
      </c>
    </row>
    <row r="3" spans="1:15" ht="63.75">
      <c r="A3" s="114" t="s">
        <v>116</v>
      </c>
      <c r="B3" s="114" t="s">
        <v>121</v>
      </c>
      <c r="C3" s="114" t="s">
        <v>134</v>
      </c>
      <c r="D3" s="115" t="s">
        <v>1026</v>
      </c>
      <c r="E3" s="116" t="s">
        <v>318</v>
      </c>
      <c r="F3" s="117"/>
      <c r="G3" s="117">
        <v>2000000</v>
      </c>
      <c r="H3" s="114" t="s">
        <v>125</v>
      </c>
      <c r="I3" s="241" t="s">
        <v>125</v>
      </c>
      <c r="J3" s="114" t="s">
        <v>1027</v>
      </c>
      <c r="K3" s="346" t="s">
        <v>2163</v>
      </c>
      <c r="L3" s="114" t="s">
        <v>1028</v>
      </c>
      <c r="M3" s="114" t="s">
        <v>1029</v>
      </c>
      <c r="N3" s="236"/>
      <c r="O3" s="114" t="s">
        <v>518</v>
      </c>
    </row>
    <row r="4" spans="1:15" ht="127.5" customHeight="1">
      <c r="A4" s="114" t="s">
        <v>116</v>
      </c>
      <c r="B4" s="114" t="s">
        <v>121</v>
      </c>
      <c r="C4" s="114" t="s">
        <v>134</v>
      </c>
      <c r="D4" s="115" t="s">
        <v>1030</v>
      </c>
      <c r="E4" s="116" t="s">
        <v>318</v>
      </c>
      <c r="F4" s="117"/>
      <c r="G4" s="117">
        <v>10500000</v>
      </c>
      <c r="H4" s="114" t="s">
        <v>1031</v>
      </c>
      <c r="I4" s="241" t="s">
        <v>1847</v>
      </c>
      <c r="J4" s="114" t="s">
        <v>1032</v>
      </c>
      <c r="K4" s="265" t="s">
        <v>2164</v>
      </c>
      <c r="L4" s="114" t="s">
        <v>1033</v>
      </c>
      <c r="M4" s="114" t="s">
        <v>1033</v>
      </c>
      <c r="N4" s="236"/>
      <c r="O4" s="114" t="s">
        <v>1034</v>
      </c>
    </row>
    <row r="5" spans="1:15" ht="89.25" customHeight="1">
      <c r="A5" s="114" t="s">
        <v>116</v>
      </c>
      <c r="B5" s="114" t="s">
        <v>121</v>
      </c>
      <c r="C5" s="114" t="s">
        <v>134</v>
      </c>
      <c r="D5" s="115" t="s">
        <v>1035</v>
      </c>
      <c r="E5" s="116" t="s">
        <v>318</v>
      </c>
      <c r="F5" s="117"/>
      <c r="G5" s="117">
        <v>500000</v>
      </c>
      <c r="H5" s="114" t="s">
        <v>1036</v>
      </c>
      <c r="I5" s="241" t="s">
        <v>1848</v>
      </c>
      <c r="J5" s="114" t="s">
        <v>1037</v>
      </c>
      <c r="K5" s="346" t="s">
        <v>2165</v>
      </c>
      <c r="L5" s="114" t="s">
        <v>1038</v>
      </c>
      <c r="M5" s="114" t="s">
        <v>1039</v>
      </c>
      <c r="N5" s="236"/>
      <c r="O5" s="114" t="s">
        <v>1040</v>
      </c>
    </row>
    <row r="6" spans="1:15" ht="86.25" customHeight="1">
      <c r="A6" s="114" t="s">
        <v>116</v>
      </c>
      <c r="B6" s="114" t="s">
        <v>121</v>
      </c>
      <c r="C6" s="114" t="s">
        <v>134</v>
      </c>
      <c r="D6" s="115" t="s">
        <v>1041</v>
      </c>
      <c r="E6" s="116" t="s">
        <v>318</v>
      </c>
      <c r="F6" s="117"/>
      <c r="G6" s="117">
        <v>500000</v>
      </c>
      <c r="H6" s="114" t="s">
        <v>1036</v>
      </c>
      <c r="I6" s="241" t="s">
        <v>1848</v>
      </c>
      <c r="J6" s="114" t="s">
        <v>1037</v>
      </c>
      <c r="K6" s="346" t="s">
        <v>2165</v>
      </c>
      <c r="L6" s="114" t="s">
        <v>1038</v>
      </c>
      <c r="M6" s="114" t="s">
        <v>1039</v>
      </c>
      <c r="N6" s="236"/>
      <c r="O6" s="114" t="s">
        <v>1042</v>
      </c>
    </row>
    <row r="7" spans="1:15" ht="78.75" customHeight="1">
      <c r="A7" s="114" t="s">
        <v>116</v>
      </c>
      <c r="B7" s="114" t="s">
        <v>121</v>
      </c>
      <c r="C7" s="114" t="s">
        <v>134</v>
      </c>
      <c r="D7" s="115" t="s">
        <v>1043</v>
      </c>
      <c r="E7" s="116" t="s">
        <v>318</v>
      </c>
      <c r="F7" s="117"/>
      <c r="G7" s="117">
        <v>500000</v>
      </c>
      <c r="H7" s="114" t="s">
        <v>1036</v>
      </c>
      <c r="I7" s="241" t="s">
        <v>1848</v>
      </c>
      <c r="J7" s="114" t="s">
        <v>1037</v>
      </c>
      <c r="K7" s="346" t="s">
        <v>2165</v>
      </c>
      <c r="L7" s="114" t="s">
        <v>1038</v>
      </c>
      <c r="M7" s="114" t="s">
        <v>1039</v>
      </c>
      <c r="N7" s="236"/>
      <c r="O7" s="114" t="s">
        <v>1042</v>
      </c>
    </row>
    <row r="8" spans="1:15" ht="78.75" customHeight="1">
      <c r="A8" s="114" t="s">
        <v>116</v>
      </c>
      <c r="B8" s="114" t="s">
        <v>121</v>
      </c>
      <c r="C8" s="114" t="s">
        <v>134</v>
      </c>
      <c r="D8" s="115" t="s">
        <v>1044</v>
      </c>
      <c r="E8" s="116" t="s">
        <v>318</v>
      </c>
      <c r="F8" s="117"/>
      <c r="G8" s="117">
        <v>500000</v>
      </c>
      <c r="H8" s="114" t="s">
        <v>1036</v>
      </c>
      <c r="I8" s="241" t="s">
        <v>1848</v>
      </c>
      <c r="J8" s="114" t="s">
        <v>1037</v>
      </c>
      <c r="K8" s="346" t="s">
        <v>2165</v>
      </c>
      <c r="L8" s="114" t="s">
        <v>1038</v>
      </c>
      <c r="M8" s="114" t="s">
        <v>1039</v>
      </c>
      <c r="N8" s="236"/>
      <c r="O8" s="114" t="s">
        <v>1042</v>
      </c>
    </row>
    <row r="9" spans="1:15" ht="63.75">
      <c r="A9" s="114" t="s">
        <v>116</v>
      </c>
      <c r="B9" s="114" t="s">
        <v>121</v>
      </c>
      <c r="C9" s="114" t="s">
        <v>134</v>
      </c>
      <c r="D9" s="115" t="s">
        <v>1045</v>
      </c>
      <c r="E9" s="116" t="s">
        <v>318</v>
      </c>
      <c r="F9" s="117"/>
      <c r="G9" s="117">
        <v>12751569</v>
      </c>
      <c r="H9" s="114" t="s">
        <v>1033</v>
      </c>
      <c r="I9" s="241" t="s">
        <v>1849</v>
      </c>
      <c r="J9" s="114" t="s">
        <v>1033</v>
      </c>
      <c r="K9" s="265" t="s">
        <v>2166</v>
      </c>
      <c r="L9" s="114" t="s">
        <v>1033</v>
      </c>
      <c r="M9" s="114" t="s">
        <v>1033</v>
      </c>
      <c r="N9" s="236"/>
      <c r="O9" s="114" t="s">
        <v>897</v>
      </c>
    </row>
    <row r="10" spans="1:15" ht="51">
      <c r="A10" s="114" t="s">
        <v>116</v>
      </c>
      <c r="B10" s="114" t="s">
        <v>121</v>
      </c>
      <c r="C10" s="114" t="s">
        <v>134</v>
      </c>
      <c r="D10" s="114" t="s">
        <v>1046</v>
      </c>
      <c r="E10" s="128" t="s">
        <v>318</v>
      </c>
      <c r="F10" s="117"/>
      <c r="G10" s="117" t="s">
        <v>1687</v>
      </c>
      <c r="H10" s="114" t="s">
        <v>1039</v>
      </c>
      <c r="I10" s="241" t="s">
        <v>1850</v>
      </c>
      <c r="J10" s="114" t="s">
        <v>1039</v>
      </c>
      <c r="K10" s="265" t="s">
        <v>2167</v>
      </c>
      <c r="L10" s="114" t="s">
        <v>1039</v>
      </c>
      <c r="M10" s="114" t="s">
        <v>1039</v>
      </c>
      <c r="N10" s="236"/>
      <c r="O10" s="114" t="s">
        <v>128</v>
      </c>
    </row>
    <row r="11" spans="1:15" ht="63.75">
      <c r="A11" s="114" t="s">
        <v>116</v>
      </c>
      <c r="B11" s="114" t="s">
        <v>121</v>
      </c>
      <c r="C11" s="114" t="s">
        <v>134</v>
      </c>
      <c r="D11" s="115" t="s">
        <v>1047</v>
      </c>
      <c r="E11" s="116" t="s">
        <v>318</v>
      </c>
      <c r="F11" s="117"/>
      <c r="G11" s="117">
        <v>8473559</v>
      </c>
      <c r="H11" s="114" t="s">
        <v>1033</v>
      </c>
      <c r="I11" s="241" t="s">
        <v>1850</v>
      </c>
      <c r="J11" s="114" t="s">
        <v>125</v>
      </c>
      <c r="K11" s="265" t="s">
        <v>2168</v>
      </c>
      <c r="L11" s="114" t="s">
        <v>125</v>
      </c>
      <c r="M11" s="114" t="s">
        <v>125</v>
      </c>
      <c r="N11" s="236"/>
      <c r="O11" s="114" t="s">
        <v>128</v>
      </c>
    </row>
    <row r="12" spans="1:15" ht="95.25" customHeight="1">
      <c r="A12" s="114" t="s">
        <v>116</v>
      </c>
      <c r="B12" s="114" t="s">
        <v>121</v>
      </c>
      <c r="C12" s="114" t="s">
        <v>134</v>
      </c>
      <c r="D12" s="115" t="s">
        <v>1048</v>
      </c>
      <c r="E12" s="116" t="s">
        <v>318</v>
      </c>
      <c r="F12" s="117"/>
      <c r="G12" s="117">
        <v>31285000</v>
      </c>
      <c r="H12" s="114" t="s">
        <v>1049</v>
      </c>
      <c r="I12" s="241" t="s">
        <v>1851</v>
      </c>
      <c r="J12" s="114" t="s">
        <v>1033</v>
      </c>
      <c r="K12" s="265" t="s">
        <v>2169</v>
      </c>
      <c r="L12" s="114" t="s">
        <v>1033</v>
      </c>
      <c r="M12" s="114" t="s">
        <v>1033</v>
      </c>
      <c r="N12" s="236"/>
      <c r="O12" s="114" t="s">
        <v>128</v>
      </c>
    </row>
    <row r="13" spans="1:15" ht="202.5" customHeight="1">
      <c r="A13" s="114" t="s">
        <v>116</v>
      </c>
      <c r="B13" s="114" t="s">
        <v>121</v>
      </c>
      <c r="C13" s="114" t="s">
        <v>134</v>
      </c>
      <c r="D13" s="115" t="s">
        <v>1051</v>
      </c>
      <c r="E13" s="116" t="s">
        <v>318</v>
      </c>
      <c r="F13" s="117"/>
      <c r="G13" s="117">
        <v>2200000</v>
      </c>
      <c r="H13" s="114" t="s">
        <v>1052</v>
      </c>
      <c r="I13" s="241" t="s">
        <v>1852</v>
      </c>
      <c r="J13" s="114" t="s">
        <v>1053</v>
      </c>
      <c r="K13" s="346" t="s">
        <v>2170</v>
      </c>
      <c r="L13" s="114" t="s">
        <v>1053</v>
      </c>
      <c r="M13" s="114" t="s">
        <v>1053</v>
      </c>
      <c r="N13" s="236"/>
      <c r="O13" s="114" t="s">
        <v>1042</v>
      </c>
    </row>
    <row r="14" spans="1:15" ht="95.25" customHeight="1">
      <c r="A14" s="114" t="s">
        <v>116</v>
      </c>
      <c r="B14" s="114" t="s">
        <v>121</v>
      </c>
      <c r="C14" s="114" t="s">
        <v>134</v>
      </c>
      <c r="D14" s="115" t="s">
        <v>1054</v>
      </c>
      <c r="E14" s="116" t="s">
        <v>318</v>
      </c>
      <c r="F14" s="117"/>
      <c r="G14" s="117">
        <v>11144700</v>
      </c>
      <c r="H14" s="114" t="s">
        <v>1049</v>
      </c>
      <c r="I14" s="241" t="s">
        <v>1853</v>
      </c>
      <c r="J14" s="114" t="s">
        <v>1033</v>
      </c>
      <c r="K14" s="265" t="s">
        <v>2171</v>
      </c>
      <c r="L14" s="114" t="s">
        <v>1033</v>
      </c>
      <c r="M14" s="114" t="s">
        <v>1033</v>
      </c>
      <c r="N14" s="236"/>
      <c r="O14" s="114" t="s">
        <v>128</v>
      </c>
    </row>
    <row r="15" spans="1:15" ht="114" customHeight="1">
      <c r="A15" s="142" t="s">
        <v>116</v>
      </c>
      <c r="B15" s="114" t="s">
        <v>121</v>
      </c>
      <c r="C15" s="106" t="s">
        <v>1057</v>
      </c>
      <c r="D15" s="114" t="s">
        <v>1058</v>
      </c>
      <c r="E15" s="116" t="s">
        <v>318</v>
      </c>
      <c r="F15" s="122"/>
      <c r="G15" s="122"/>
      <c r="H15" s="114" t="s">
        <v>1059</v>
      </c>
      <c r="I15" s="241" t="s">
        <v>1854</v>
      </c>
      <c r="J15" s="114" t="s">
        <v>1059</v>
      </c>
      <c r="K15" s="265" t="s">
        <v>2172</v>
      </c>
      <c r="L15" s="114" t="s">
        <v>1059</v>
      </c>
      <c r="M15" s="114" t="s">
        <v>1059</v>
      </c>
      <c r="N15" s="236"/>
      <c r="O15" s="142" t="s">
        <v>1060</v>
      </c>
    </row>
    <row r="16" spans="1:15" ht="63.75">
      <c r="A16" s="114" t="s">
        <v>116</v>
      </c>
      <c r="B16" s="114" t="s">
        <v>398</v>
      </c>
      <c r="C16" s="114" t="s">
        <v>316</v>
      </c>
      <c r="D16" s="114" t="s">
        <v>1061</v>
      </c>
      <c r="E16" s="116" t="s">
        <v>318</v>
      </c>
      <c r="F16" s="117">
        <v>3000000</v>
      </c>
      <c r="G16" s="117"/>
      <c r="H16" s="114" t="s">
        <v>1688</v>
      </c>
      <c r="I16" s="241" t="s">
        <v>2023</v>
      </c>
      <c r="J16" s="114" t="s">
        <v>1062</v>
      </c>
      <c r="K16" s="265" t="s">
        <v>2173</v>
      </c>
      <c r="L16" s="114" t="s">
        <v>1063</v>
      </c>
      <c r="M16" s="114" t="s">
        <v>1063</v>
      </c>
      <c r="N16" s="236" t="s">
        <v>2024</v>
      </c>
      <c r="O16" s="114" t="s">
        <v>1064</v>
      </c>
    </row>
    <row r="17" spans="1:15" ht="96" customHeight="1">
      <c r="A17" s="114" t="s">
        <v>116</v>
      </c>
      <c r="B17" s="114" t="s">
        <v>139</v>
      </c>
      <c r="C17" s="150" t="s">
        <v>1065</v>
      </c>
      <c r="D17" s="114" t="s">
        <v>1065</v>
      </c>
      <c r="E17" s="116" t="s">
        <v>318</v>
      </c>
      <c r="F17" s="122">
        <v>5502892</v>
      </c>
      <c r="G17" s="122"/>
      <c r="H17" s="106" t="s">
        <v>1689</v>
      </c>
      <c r="I17" s="241" t="s">
        <v>1855</v>
      </c>
      <c r="J17" s="106" t="s">
        <v>1690</v>
      </c>
      <c r="K17" s="343" t="s">
        <v>2174</v>
      </c>
      <c r="L17" s="106" t="s">
        <v>1691</v>
      </c>
      <c r="M17" s="106" t="s">
        <v>1691</v>
      </c>
      <c r="N17" s="236"/>
      <c r="O17" s="142" t="s">
        <v>128</v>
      </c>
    </row>
    <row r="18" spans="1:15" ht="82.5" customHeight="1">
      <c r="A18" s="114" t="s">
        <v>116</v>
      </c>
      <c r="B18" s="114" t="s">
        <v>139</v>
      </c>
      <c r="C18" s="114" t="s">
        <v>316</v>
      </c>
      <c r="D18" s="114" t="s">
        <v>1067</v>
      </c>
      <c r="E18" s="116" t="s">
        <v>318</v>
      </c>
      <c r="F18" s="117">
        <v>4000000</v>
      </c>
      <c r="G18" s="117"/>
      <c r="H18" s="114" t="s">
        <v>1688</v>
      </c>
      <c r="I18" s="241" t="s">
        <v>1856</v>
      </c>
      <c r="J18" s="114" t="s">
        <v>1062</v>
      </c>
      <c r="K18" s="265" t="s">
        <v>2175</v>
      </c>
      <c r="L18" s="114" t="s">
        <v>1068</v>
      </c>
      <c r="M18" s="114" t="s">
        <v>1068</v>
      </c>
      <c r="N18" s="236"/>
      <c r="O18" s="114" t="s">
        <v>1064</v>
      </c>
    </row>
    <row r="19" spans="1:15" ht="101.25" customHeight="1">
      <c r="A19" s="108" t="s">
        <v>116</v>
      </c>
      <c r="B19" s="118" t="s">
        <v>139</v>
      </c>
      <c r="C19" s="114" t="s">
        <v>994</v>
      </c>
      <c r="D19" s="119" t="s">
        <v>1069</v>
      </c>
      <c r="E19" s="116" t="s">
        <v>318</v>
      </c>
      <c r="F19" s="117"/>
      <c r="G19" s="117">
        <v>3000000</v>
      </c>
      <c r="H19" s="114" t="s">
        <v>1692</v>
      </c>
      <c r="I19" s="241" t="s">
        <v>1857</v>
      </c>
      <c r="J19" s="114" t="s">
        <v>1693</v>
      </c>
      <c r="K19" s="265" t="s">
        <v>2176</v>
      </c>
      <c r="L19" s="114" t="s">
        <v>1693</v>
      </c>
      <c r="M19" s="114" t="s">
        <v>1693</v>
      </c>
      <c r="N19" s="236"/>
      <c r="O19" s="114" t="s">
        <v>1694</v>
      </c>
    </row>
    <row r="20" spans="1:15" ht="63" customHeight="1">
      <c r="A20" s="106" t="s">
        <v>116</v>
      </c>
      <c r="B20" s="142" t="s">
        <v>139</v>
      </c>
      <c r="C20" s="106" t="s">
        <v>994</v>
      </c>
      <c r="D20" s="114" t="s">
        <v>1070</v>
      </c>
      <c r="E20" s="116" t="s">
        <v>318</v>
      </c>
      <c r="F20" s="122">
        <v>50000</v>
      </c>
      <c r="G20" s="122"/>
      <c r="H20" s="106" t="s">
        <v>1071</v>
      </c>
      <c r="I20" s="241" t="s">
        <v>1858</v>
      </c>
      <c r="J20" s="106" t="s">
        <v>1071</v>
      </c>
      <c r="K20" s="241" t="s">
        <v>1858</v>
      </c>
      <c r="L20" s="106" t="s">
        <v>1071</v>
      </c>
      <c r="M20" s="106" t="s">
        <v>1071</v>
      </c>
      <c r="N20" s="236"/>
      <c r="O20" s="142" t="s">
        <v>1072</v>
      </c>
    </row>
    <row r="21" spans="1:15" ht="133.5" customHeight="1">
      <c r="A21" s="106" t="s">
        <v>116</v>
      </c>
      <c r="B21" s="142" t="s">
        <v>139</v>
      </c>
      <c r="C21" s="106" t="s">
        <v>994</v>
      </c>
      <c r="D21" s="114" t="s">
        <v>1073</v>
      </c>
      <c r="E21" s="116" t="s">
        <v>318</v>
      </c>
      <c r="F21" s="122">
        <v>400000</v>
      </c>
      <c r="G21" s="122"/>
      <c r="H21" s="151" t="s">
        <v>1074</v>
      </c>
      <c r="I21" s="269" t="s">
        <v>1859</v>
      </c>
      <c r="J21" s="151" t="s">
        <v>1075</v>
      </c>
      <c r="K21" s="343" t="s">
        <v>2177</v>
      </c>
      <c r="L21" s="106" t="s">
        <v>125</v>
      </c>
      <c r="M21" s="106" t="s">
        <v>125</v>
      </c>
      <c r="N21" s="236"/>
      <c r="O21" s="142" t="s">
        <v>897</v>
      </c>
    </row>
    <row r="22" spans="1:15" ht="133.5" customHeight="1">
      <c r="A22" s="106" t="s">
        <v>116</v>
      </c>
      <c r="B22" s="142" t="s">
        <v>139</v>
      </c>
      <c r="C22" s="106" t="s">
        <v>994</v>
      </c>
      <c r="D22" s="114" t="s">
        <v>1076</v>
      </c>
      <c r="E22" s="116" t="s">
        <v>318</v>
      </c>
      <c r="F22" s="122">
        <v>600000</v>
      </c>
      <c r="G22" s="122"/>
      <c r="H22" s="151" t="s">
        <v>1077</v>
      </c>
      <c r="I22" s="269" t="s">
        <v>1860</v>
      </c>
      <c r="J22" s="151" t="s">
        <v>1077</v>
      </c>
      <c r="K22" s="269" t="s">
        <v>1860</v>
      </c>
      <c r="L22" s="151" t="s">
        <v>1077</v>
      </c>
      <c r="M22" s="151" t="s">
        <v>1077</v>
      </c>
      <c r="N22" s="278"/>
      <c r="O22" s="142" t="s">
        <v>128</v>
      </c>
    </row>
    <row r="23" spans="1:15" ht="143.25" customHeight="1">
      <c r="A23" s="106" t="s">
        <v>116</v>
      </c>
      <c r="B23" s="142" t="s">
        <v>139</v>
      </c>
      <c r="C23" s="106" t="s">
        <v>994</v>
      </c>
      <c r="D23" s="114" t="s">
        <v>1078</v>
      </c>
      <c r="E23" s="116" t="s">
        <v>318</v>
      </c>
      <c r="F23" s="122">
        <v>150000</v>
      </c>
      <c r="G23" s="122"/>
      <c r="H23" s="106" t="s">
        <v>125</v>
      </c>
      <c r="I23" s="241" t="s">
        <v>125</v>
      </c>
      <c r="J23" s="152" t="s">
        <v>1079</v>
      </c>
      <c r="K23" s="344" t="s">
        <v>2178</v>
      </c>
      <c r="L23" s="106" t="s">
        <v>125</v>
      </c>
      <c r="M23" s="106" t="s">
        <v>125</v>
      </c>
      <c r="N23" s="347" t="s">
        <v>2178</v>
      </c>
      <c r="O23" s="142" t="s">
        <v>897</v>
      </c>
    </row>
    <row r="24" spans="1:15" ht="124.5" customHeight="1">
      <c r="A24" s="106" t="s">
        <v>116</v>
      </c>
      <c r="B24" s="142" t="s">
        <v>139</v>
      </c>
      <c r="C24" s="106" t="s">
        <v>994</v>
      </c>
      <c r="D24" s="114" t="s">
        <v>1080</v>
      </c>
      <c r="E24" s="116" t="s">
        <v>318</v>
      </c>
      <c r="F24" s="122">
        <v>200000</v>
      </c>
      <c r="G24" s="122"/>
      <c r="H24" s="106" t="s">
        <v>125</v>
      </c>
      <c r="I24" s="241" t="s">
        <v>125</v>
      </c>
      <c r="J24" s="152" t="s">
        <v>1081</v>
      </c>
      <c r="K24" s="344" t="s">
        <v>2179</v>
      </c>
      <c r="L24" s="106" t="s">
        <v>125</v>
      </c>
      <c r="M24" s="106" t="s">
        <v>125</v>
      </c>
      <c r="N24" s="236"/>
      <c r="O24" s="142" t="s">
        <v>897</v>
      </c>
    </row>
    <row r="25" spans="1:15" ht="192.75" customHeight="1">
      <c r="A25" s="106" t="s">
        <v>116</v>
      </c>
      <c r="B25" s="142" t="s">
        <v>139</v>
      </c>
      <c r="C25" s="106" t="s">
        <v>994</v>
      </c>
      <c r="D25" s="114" t="s">
        <v>1695</v>
      </c>
      <c r="E25" s="116" t="s">
        <v>318</v>
      </c>
      <c r="F25" s="122">
        <v>200000</v>
      </c>
      <c r="G25" s="122"/>
      <c r="H25" s="153" t="s">
        <v>125</v>
      </c>
      <c r="I25" s="241" t="s">
        <v>125</v>
      </c>
      <c r="J25" s="152" t="s">
        <v>1696</v>
      </c>
      <c r="K25" s="344" t="s">
        <v>2180</v>
      </c>
      <c r="L25" s="106" t="s">
        <v>125</v>
      </c>
      <c r="M25" s="106" t="s">
        <v>125</v>
      </c>
      <c r="N25" s="236" t="s">
        <v>2198</v>
      </c>
      <c r="O25" s="142" t="s">
        <v>897</v>
      </c>
    </row>
    <row r="26" spans="1:15" ht="85.5" customHeight="1">
      <c r="A26" s="108" t="s">
        <v>116</v>
      </c>
      <c r="B26" s="118" t="s">
        <v>139</v>
      </c>
      <c r="C26" s="114" t="s">
        <v>994</v>
      </c>
      <c r="D26" s="119" t="s">
        <v>1082</v>
      </c>
      <c r="E26" s="116" t="s">
        <v>318</v>
      </c>
      <c r="F26" s="117"/>
      <c r="G26" s="117">
        <v>500000</v>
      </c>
      <c r="H26" s="114" t="s">
        <v>1697</v>
      </c>
      <c r="I26" s="241" t="s">
        <v>1861</v>
      </c>
      <c r="J26" s="114" t="s">
        <v>1698</v>
      </c>
      <c r="K26" s="265" t="s">
        <v>2181</v>
      </c>
      <c r="L26" s="114" t="s">
        <v>1698</v>
      </c>
      <c r="M26" s="114" t="s">
        <v>1698</v>
      </c>
      <c r="N26" s="236"/>
      <c r="O26" s="108" t="s">
        <v>324</v>
      </c>
    </row>
    <row r="27" spans="1:15" ht="113.25" customHeight="1">
      <c r="A27" s="114" t="s">
        <v>116</v>
      </c>
      <c r="B27" s="114" t="s">
        <v>139</v>
      </c>
      <c r="C27" s="114" t="s">
        <v>994</v>
      </c>
      <c r="D27" s="114" t="s">
        <v>1083</v>
      </c>
      <c r="E27" s="116" t="s">
        <v>318</v>
      </c>
      <c r="F27" s="117"/>
      <c r="G27" s="117" t="s">
        <v>1699</v>
      </c>
      <c r="H27" s="142" t="s">
        <v>1084</v>
      </c>
      <c r="I27" s="241" t="s">
        <v>1862</v>
      </c>
      <c r="J27" s="154" t="s">
        <v>1085</v>
      </c>
      <c r="K27" s="345" t="s">
        <v>2182</v>
      </c>
      <c r="L27" s="154" t="s">
        <v>1086</v>
      </c>
      <c r="M27" s="114" t="s">
        <v>125</v>
      </c>
      <c r="N27" s="236"/>
      <c r="O27" s="114" t="s">
        <v>897</v>
      </c>
    </row>
    <row r="28" spans="1:15" ht="51">
      <c r="A28" s="114" t="s">
        <v>116</v>
      </c>
      <c r="B28" s="114" t="s">
        <v>139</v>
      </c>
      <c r="C28" s="114" t="s">
        <v>140</v>
      </c>
      <c r="D28" s="114" t="s">
        <v>1070</v>
      </c>
      <c r="E28" s="116" t="s">
        <v>318</v>
      </c>
      <c r="F28" s="117">
        <v>150000</v>
      </c>
      <c r="G28" s="117"/>
      <c r="H28" s="124" t="s">
        <v>1700</v>
      </c>
      <c r="I28" s="283" t="s">
        <v>1863</v>
      </c>
      <c r="J28" s="124" t="s">
        <v>1700</v>
      </c>
      <c r="K28" s="322" t="s">
        <v>2183</v>
      </c>
      <c r="L28" s="123" t="s">
        <v>1700</v>
      </c>
      <c r="M28" s="123" t="s">
        <v>1700</v>
      </c>
      <c r="N28" s="235"/>
      <c r="O28" s="114" t="s">
        <v>1701</v>
      </c>
    </row>
    <row r="29" spans="1:15" ht="81.75" customHeight="1">
      <c r="A29" s="108" t="s">
        <v>116</v>
      </c>
      <c r="B29" s="118" t="s">
        <v>139</v>
      </c>
      <c r="C29" s="118" t="s">
        <v>321</v>
      </c>
      <c r="D29" s="119" t="s">
        <v>1087</v>
      </c>
      <c r="E29" s="116" t="s">
        <v>919</v>
      </c>
      <c r="F29" s="117"/>
      <c r="G29" s="117">
        <v>150000</v>
      </c>
      <c r="H29" s="108" t="s">
        <v>1088</v>
      </c>
      <c r="I29" s="260" t="s">
        <v>1864</v>
      </c>
      <c r="J29" s="108" t="s">
        <v>1089</v>
      </c>
      <c r="K29" s="317" t="s">
        <v>2074</v>
      </c>
      <c r="L29" s="108" t="s">
        <v>125</v>
      </c>
      <c r="M29" s="108" t="s">
        <v>125</v>
      </c>
      <c r="N29" s="227" t="s">
        <v>2199</v>
      </c>
      <c r="O29" s="108" t="s">
        <v>324</v>
      </c>
    </row>
    <row r="30" spans="1:15" ht="68.25" customHeight="1">
      <c r="A30" s="108" t="s">
        <v>116</v>
      </c>
      <c r="B30" s="118" t="s">
        <v>139</v>
      </c>
      <c r="C30" s="118" t="s">
        <v>321</v>
      </c>
      <c r="D30" s="119" t="s">
        <v>1091</v>
      </c>
      <c r="E30" s="116" t="s">
        <v>318</v>
      </c>
      <c r="F30" s="117"/>
      <c r="G30" s="117">
        <v>650000</v>
      </c>
      <c r="H30" s="108" t="s">
        <v>1092</v>
      </c>
      <c r="I30" s="260" t="s">
        <v>1880</v>
      </c>
      <c r="J30" s="108" t="s">
        <v>1093</v>
      </c>
      <c r="K30" s="317" t="s">
        <v>2074</v>
      </c>
      <c r="L30" s="108" t="s">
        <v>1039</v>
      </c>
      <c r="M30" s="108" t="s">
        <v>1039</v>
      </c>
      <c r="N30" s="227" t="s">
        <v>2199</v>
      </c>
      <c r="O30" s="108" t="s">
        <v>1094</v>
      </c>
    </row>
    <row r="31" spans="1:15" ht="51">
      <c r="A31" s="106" t="s">
        <v>116</v>
      </c>
      <c r="B31" s="142" t="s">
        <v>139</v>
      </c>
      <c r="C31" s="106" t="s">
        <v>1095</v>
      </c>
      <c r="D31" s="114" t="s">
        <v>1096</v>
      </c>
      <c r="E31" s="116" t="s">
        <v>318</v>
      </c>
      <c r="F31" s="122">
        <v>4257000</v>
      </c>
      <c r="G31" s="122"/>
      <c r="H31" s="142" t="s">
        <v>1097</v>
      </c>
      <c r="I31" s="241" t="s">
        <v>1865</v>
      </c>
      <c r="J31" s="142" t="s">
        <v>1097</v>
      </c>
      <c r="K31" s="265" t="s">
        <v>2184</v>
      </c>
      <c r="L31" s="142" t="s">
        <v>1097</v>
      </c>
      <c r="M31" s="142" t="s">
        <v>1097</v>
      </c>
      <c r="N31" s="236"/>
      <c r="O31" s="142" t="s">
        <v>1098</v>
      </c>
    </row>
    <row r="32" spans="1:15" ht="103.5" customHeight="1">
      <c r="A32" s="106" t="s">
        <v>116</v>
      </c>
      <c r="B32" s="142" t="s">
        <v>139</v>
      </c>
      <c r="C32" s="106" t="s">
        <v>1095</v>
      </c>
      <c r="D32" s="114" t="s">
        <v>1104</v>
      </c>
      <c r="E32" s="116" t="s">
        <v>318</v>
      </c>
      <c r="F32" s="122">
        <v>11892312</v>
      </c>
      <c r="G32" s="122"/>
      <c r="H32" s="142" t="s">
        <v>1105</v>
      </c>
      <c r="I32" s="241" t="s">
        <v>1866</v>
      </c>
      <c r="J32" s="142" t="s">
        <v>1105</v>
      </c>
      <c r="K32" s="265" t="s">
        <v>2185</v>
      </c>
      <c r="L32" s="142" t="s">
        <v>1105</v>
      </c>
      <c r="M32" s="142" t="s">
        <v>1105</v>
      </c>
      <c r="N32" s="236"/>
      <c r="O32" s="142" t="s">
        <v>1106</v>
      </c>
    </row>
    <row r="33" spans="1:15" ht="93" customHeight="1">
      <c r="A33" s="106" t="s">
        <v>116</v>
      </c>
      <c r="B33" s="142" t="s">
        <v>139</v>
      </c>
      <c r="C33" s="106" t="s">
        <v>1095</v>
      </c>
      <c r="D33" s="114" t="s">
        <v>1107</v>
      </c>
      <c r="E33" s="116" t="s">
        <v>318</v>
      </c>
      <c r="F33" s="122">
        <v>525000</v>
      </c>
      <c r="G33" s="122"/>
      <c r="H33" s="142" t="s">
        <v>1108</v>
      </c>
      <c r="I33" s="241" t="s">
        <v>1867</v>
      </c>
      <c r="J33" s="142" t="s">
        <v>1108</v>
      </c>
      <c r="K33" s="265" t="s">
        <v>2186</v>
      </c>
      <c r="L33" s="142" t="s">
        <v>1108</v>
      </c>
      <c r="M33" s="142" t="s">
        <v>1108</v>
      </c>
      <c r="N33" s="236"/>
      <c r="O33" s="142" t="s">
        <v>1109</v>
      </c>
    </row>
    <row r="34" spans="1:15" ht="157.5" customHeight="1">
      <c r="A34" s="106" t="s">
        <v>116</v>
      </c>
      <c r="B34" s="142" t="s">
        <v>139</v>
      </c>
      <c r="C34" s="106" t="s">
        <v>1095</v>
      </c>
      <c r="D34" s="114" t="s">
        <v>1110</v>
      </c>
      <c r="E34" s="116" t="s">
        <v>318</v>
      </c>
      <c r="F34" s="122">
        <v>4930432</v>
      </c>
      <c r="G34" s="122"/>
      <c r="H34" s="142" t="s">
        <v>1111</v>
      </c>
      <c r="I34" s="241" t="s">
        <v>1868</v>
      </c>
      <c r="J34" s="142" t="s">
        <v>1111</v>
      </c>
      <c r="K34" s="265" t="s">
        <v>2187</v>
      </c>
      <c r="L34" s="142" t="s">
        <v>1111</v>
      </c>
      <c r="M34" s="142" t="s">
        <v>1111</v>
      </c>
      <c r="N34" s="236"/>
      <c r="O34" s="142" t="s">
        <v>1112</v>
      </c>
    </row>
    <row r="35" spans="1:15" ht="97.5" customHeight="1">
      <c r="A35" s="106" t="s">
        <v>116</v>
      </c>
      <c r="B35" s="142" t="s">
        <v>139</v>
      </c>
      <c r="C35" s="106" t="s">
        <v>1095</v>
      </c>
      <c r="D35" s="114" t="s">
        <v>1113</v>
      </c>
      <c r="E35" s="116" t="s">
        <v>318</v>
      </c>
      <c r="F35" s="122">
        <v>10973000</v>
      </c>
      <c r="G35" s="122"/>
      <c r="H35" s="142" t="s">
        <v>1114</v>
      </c>
      <c r="I35" s="241" t="s">
        <v>1869</v>
      </c>
      <c r="J35" s="142" t="s">
        <v>1114</v>
      </c>
      <c r="K35" s="265" t="s">
        <v>2188</v>
      </c>
      <c r="L35" s="142" t="s">
        <v>1114</v>
      </c>
      <c r="M35" s="142" t="s">
        <v>1114</v>
      </c>
      <c r="N35" s="236"/>
      <c r="O35" s="142" t="s">
        <v>128</v>
      </c>
    </row>
    <row r="36" spans="1:15" ht="90" customHeight="1">
      <c r="A36" s="106" t="s">
        <v>116</v>
      </c>
      <c r="B36" s="142" t="s">
        <v>139</v>
      </c>
      <c r="C36" s="106" t="s">
        <v>1095</v>
      </c>
      <c r="D36" s="114" t="s">
        <v>1115</v>
      </c>
      <c r="E36" s="116" t="s">
        <v>318</v>
      </c>
      <c r="F36" s="122">
        <v>795697</v>
      </c>
      <c r="G36" s="122"/>
      <c r="H36" s="142" t="s">
        <v>1116</v>
      </c>
      <c r="I36" s="241" t="s">
        <v>1870</v>
      </c>
      <c r="J36" s="142" t="s">
        <v>1116</v>
      </c>
      <c r="K36" s="265" t="s">
        <v>2189</v>
      </c>
      <c r="L36" s="142" t="s">
        <v>1116</v>
      </c>
      <c r="M36" s="142" t="s">
        <v>1116</v>
      </c>
      <c r="N36" s="236"/>
      <c r="O36" s="142" t="s">
        <v>1117</v>
      </c>
    </row>
    <row r="37" spans="1:15" ht="195" customHeight="1">
      <c r="A37" s="142" t="s">
        <v>116</v>
      </c>
      <c r="B37" s="142" t="s">
        <v>139</v>
      </c>
      <c r="C37" s="98" t="s">
        <v>325</v>
      </c>
      <c r="D37" s="114" t="s">
        <v>1118</v>
      </c>
      <c r="E37" s="116" t="s">
        <v>318</v>
      </c>
      <c r="F37" s="122"/>
      <c r="G37" s="122"/>
      <c r="H37" s="142" t="s">
        <v>1119</v>
      </c>
      <c r="I37" s="241" t="s">
        <v>1871</v>
      </c>
      <c r="J37" s="142" t="s">
        <v>1119</v>
      </c>
      <c r="K37" s="265" t="s">
        <v>2190</v>
      </c>
      <c r="L37" s="142" t="s">
        <v>1119</v>
      </c>
      <c r="M37" s="142" t="s">
        <v>1119</v>
      </c>
      <c r="N37" s="236"/>
      <c r="O37" s="142" t="s">
        <v>1120</v>
      </c>
    </row>
    <row r="38" spans="1:15" ht="152.25" customHeight="1">
      <c r="A38" s="142" t="s">
        <v>116</v>
      </c>
      <c r="B38" s="142" t="s">
        <v>139</v>
      </c>
      <c r="C38" s="98" t="s">
        <v>325</v>
      </c>
      <c r="D38" s="114" t="s">
        <v>1121</v>
      </c>
      <c r="E38" s="116" t="s">
        <v>318</v>
      </c>
      <c r="F38" s="122"/>
      <c r="G38" s="122"/>
      <c r="H38" s="142" t="s">
        <v>1122</v>
      </c>
      <c r="I38" s="241" t="s">
        <v>1872</v>
      </c>
      <c r="J38" s="142" t="s">
        <v>1122</v>
      </c>
      <c r="K38" s="265" t="s">
        <v>2191</v>
      </c>
      <c r="L38" s="142" t="s">
        <v>1122</v>
      </c>
      <c r="M38" s="142" t="s">
        <v>1122</v>
      </c>
      <c r="N38" s="236"/>
      <c r="O38" s="142" t="s">
        <v>1123</v>
      </c>
    </row>
    <row r="39" spans="1:15" ht="76.5">
      <c r="A39" s="142" t="s">
        <v>116</v>
      </c>
      <c r="B39" s="142" t="s">
        <v>139</v>
      </c>
      <c r="C39" s="98" t="s">
        <v>325</v>
      </c>
      <c r="D39" s="114" t="s">
        <v>1124</v>
      </c>
      <c r="E39" s="116" t="s">
        <v>318</v>
      </c>
      <c r="F39" s="122">
        <v>400000</v>
      </c>
      <c r="G39" s="122"/>
      <c r="H39" s="142" t="s">
        <v>1125</v>
      </c>
      <c r="I39" s="241" t="s">
        <v>1873</v>
      </c>
      <c r="J39" s="142" t="s">
        <v>1126</v>
      </c>
      <c r="K39" s="265" t="s">
        <v>2192</v>
      </c>
      <c r="L39" s="142" t="s">
        <v>1127</v>
      </c>
      <c r="M39" s="142" t="s">
        <v>1127</v>
      </c>
      <c r="N39" s="236"/>
      <c r="O39" s="142" t="s">
        <v>1128</v>
      </c>
    </row>
    <row r="40" spans="1:15" ht="84" customHeight="1">
      <c r="A40" s="142" t="s">
        <v>116</v>
      </c>
      <c r="B40" s="142" t="s">
        <v>139</v>
      </c>
      <c r="C40" s="98" t="s">
        <v>325</v>
      </c>
      <c r="D40" s="114" t="s">
        <v>1129</v>
      </c>
      <c r="E40" s="116" t="s">
        <v>318</v>
      </c>
      <c r="F40" s="122">
        <v>200000</v>
      </c>
      <c r="G40" s="122"/>
      <c r="H40" s="142" t="s">
        <v>1130</v>
      </c>
      <c r="I40" s="241" t="s">
        <v>1874</v>
      </c>
      <c r="J40" s="142" t="s">
        <v>1130</v>
      </c>
      <c r="K40" s="265" t="s">
        <v>2193</v>
      </c>
      <c r="L40" s="142" t="s">
        <v>1130</v>
      </c>
      <c r="M40" s="142" t="s">
        <v>1130</v>
      </c>
      <c r="N40" s="236"/>
      <c r="O40" s="142" t="s">
        <v>1131</v>
      </c>
    </row>
    <row r="41" spans="1:15" ht="97.5" customHeight="1">
      <c r="A41" s="142" t="s">
        <v>116</v>
      </c>
      <c r="B41" s="142" t="s">
        <v>139</v>
      </c>
      <c r="C41" s="98" t="s">
        <v>325</v>
      </c>
      <c r="D41" s="114" t="s">
        <v>1132</v>
      </c>
      <c r="E41" s="116" t="s">
        <v>318</v>
      </c>
      <c r="F41" s="122">
        <v>1735000</v>
      </c>
      <c r="G41" s="122"/>
      <c r="H41" s="142" t="s">
        <v>1130</v>
      </c>
      <c r="I41" s="241" t="s">
        <v>1875</v>
      </c>
      <c r="J41" s="142" t="s">
        <v>1133</v>
      </c>
      <c r="K41" s="265" t="s">
        <v>2194</v>
      </c>
      <c r="L41" s="142" t="s">
        <v>1134</v>
      </c>
      <c r="M41" s="142" t="s">
        <v>1135</v>
      </c>
      <c r="N41" s="236"/>
      <c r="O41" s="142" t="s">
        <v>1131</v>
      </c>
    </row>
    <row r="42" spans="1:15" ht="113.25" customHeight="1">
      <c r="A42" s="142" t="s">
        <v>116</v>
      </c>
      <c r="B42" s="142" t="s">
        <v>139</v>
      </c>
      <c r="C42" s="98" t="s">
        <v>325</v>
      </c>
      <c r="D42" s="114" t="s">
        <v>1136</v>
      </c>
      <c r="E42" s="116" t="s">
        <v>318</v>
      </c>
      <c r="F42" s="122">
        <v>675000</v>
      </c>
      <c r="G42" s="122"/>
      <c r="H42" s="142" t="s">
        <v>1130</v>
      </c>
      <c r="I42" s="241" t="s">
        <v>1876</v>
      </c>
      <c r="J42" s="142" t="s">
        <v>1133</v>
      </c>
      <c r="K42" s="265" t="s">
        <v>2195</v>
      </c>
      <c r="L42" s="142" t="s">
        <v>1134</v>
      </c>
      <c r="M42" s="142" t="s">
        <v>1135</v>
      </c>
      <c r="N42" s="236"/>
      <c r="O42" s="142" t="s">
        <v>1131</v>
      </c>
    </row>
    <row r="43" spans="1:15" ht="51">
      <c r="A43" s="142" t="s">
        <v>116</v>
      </c>
      <c r="B43" s="142" t="s">
        <v>139</v>
      </c>
      <c r="C43" s="98" t="s">
        <v>325</v>
      </c>
      <c r="D43" s="114" t="s">
        <v>1137</v>
      </c>
      <c r="E43" s="116" t="s">
        <v>318</v>
      </c>
      <c r="F43" s="122">
        <v>450000</v>
      </c>
      <c r="G43" s="122"/>
      <c r="H43" s="142" t="s">
        <v>125</v>
      </c>
      <c r="I43" s="241" t="s">
        <v>125</v>
      </c>
      <c r="J43" s="142" t="s">
        <v>1138</v>
      </c>
      <c r="K43" s="265" t="s">
        <v>2196</v>
      </c>
      <c r="L43" s="142" t="s">
        <v>125</v>
      </c>
      <c r="M43" s="142" t="s">
        <v>125</v>
      </c>
      <c r="N43" s="236"/>
      <c r="O43" s="142" t="s">
        <v>897</v>
      </c>
    </row>
    <row r="44" spans="1:15" ht="141" customHeight="1">
      <c r="A44" s="114" t="s">
        <v>263</v>
      </c>
      <c r="B44" s="114" t="s">
        <v>1139</v>
      </c>
      <c r="C44" s="114" t="s">
        <v>1140</v>
      </c>
      <c r="D44" s="114" t="s">
        <v>1141</v>
      </c>
      <c r="E44" s="116" t="s">
        <v>318</v>
      </c>
      <c r="F44" s="117"/>
      <c r="G44" s="117"/>
      <c r="H44" s="114" t="s">
        <v>1142</v>
      </c>
      <c r="I44" s="241" t="s">
        <v>1877</v>
      </c>
      <c r="J44" s="114" t="s">
        <v>1142</v>
      </c>
      <c r="K44" s="241" t="s">
        <v>1877</v>
      </c>
      <c r="L44" s="114" t="s">
        <v>1142</v>
      </c>
      <c r="M44" s="114" t="s">
        <v>1142</v>
      </c>
      <c r="N44" s="236"/>
      <c r="O44" s="114" t="s">
        <v>1143</v>
      </c>
    </row>
    <row r="45" spans="1:15" ht="139.5" customHeight="1">
      <c r="A45" s="163" t="s">
        <v>263</v>
      </c>
      <c r="B45" s="125" t="s">
        <v>1476</v>
      </c>
      <c r="C45" s="118" t="s">
        <v>1702</v>
      </c>
      <c r="D45" s="108" t="s">
        <v>1703</v>
      </c>
      <c r="E45" s="116" t="s">
        <v>318</v>
      </c>
      <c r="F45" s="122">
        <v>935000</v>
      </c>
      <c r="G45" s="122"/>
      <c r="H45" s="140" t="s">
        <v>1704</v>
      </c>
      <c r="I45" s="261" t="s">
        <v>1878</v>
      </c>
      <c r="J45" s="140" t="s">
        <v>1704</v>
      </c>
      <c r="K45" s="261" t="s">
        <v>1878</v>
      </c>
      <c r="L45" s="140" t="s">
        <v>1704</v>
      </c>
      <c r="M45" s="140" t="s">
        <v>1704</v>
      </c>
      <c r="N45" s="264"/>
      <c r="O45" s="125" t="s">
        <v>1705</v>
      </c>
    </row>
    <row r="46" spans="1:15" ht="158.25" customHeight="1">
      <c r="A46" s="108" t="s">
        <v>304</v>
      </c>
      <c r="B46" s="125" t="s">
        <v>404</v>
      </c>
      <c r="C46" s="125" t="s">
        <v>422</v>
      </c>
      <c r="D46" s="108" t="s">
        <v>423</v>
      </c>
      <c r="E46" s="116" t="s">
        <v>318</v>
      </c>
      <c r="F46" s="122"/>
      <c r="G46" s="122"/>
      <c r="H46" s="125" t="s">
        <v>569</v>
      </c>
      <c r="I46" s="260" t="s">
        <v>1879</v>
      </c>
      <c r="J46" s="125" t="s">
        <v>570</v>
      </c>
      <c r="K46" s="260" t="s">
        <v>1879</v>
      </c>
      <c r="L46" s="125" t="s">
        <v>571</v>
      </c>
      <c r="M46" s="125" t="s">
        <v>572</v>
      </c>
      <c r="N46" s="227" t="s">
        <v>2200</v>
      </c>
      <c r="O46" s="125" t="s">
        <v>573</v>
      </c>
    </row>
    <row r="47" spans="1:15" ht="159" customHeight="1">
      <c r="A47" s="129" t="s">
        <v>429</v>
      </c>
      <c r="B47" s="114" t="s">
        <v>398</v>
      </c>
      <c r="C47" s="118" t="s">
        <v>433</v>
      </c>
      <c r="D47" s="108" t="s">
        <v>434</v>
      </c>
      <c r="E47" s="116" t="s">
        <v>318</v>
      </c>
      <c r="F47" s="117"/>
      <c r="G47" s="117"/>
      <c r="H47" s="108" t="s">
        <v>1144</v>
      </c>
      <c r="I47" s="260" t="s">
        <v>2025</v>
      </c>
      <c r="J47" s="108" t="s">
        <v>1144</v>
      </c>
      <c r="K47" s="260" t="s">
        <v>2197</v>
      </c>
      <c r="L47" s="108" t="s">
        <v>1144</v>
      </c>
      <c r="M47" s="108" t="s">
        <v>1144</v>
      </c>
      <c r="N47" s="227"/>
      <c r="O47" s="108" t="s">
        <v>783</v>
      </c>
    </row>
  </sheetData>
  <mergeCells count="1">
    <mergeCell ref="A1:O1"/>
  </mergeCells>
  <pageMargins left="0.70866141732283472" right="0.70866141732283472" top="0.74803149606299213" bottom="0.74803149606299213" header="0.31496062992125984" footer="0.31496062992125984"/>
  <pageSetup paperSize="9" scale="62" orientation="landscape" horizontalDpi="300" verticalDpi="300" r:id="rId1"/>
  <headerFooter>
    <oddFooter>&amp;R&amp;P</oddFooter>
  </headerFooter>
</worksheet>
</file>

<file path=xl/worksheets/sheet21.xml><?xml version="1.0" encoding="utf-8"?>
<worksheet xmlns="http://schemas.openxmlformats.org/spreadsheetml/2006/main" xmlns:r="http://schemas.openxmlformats.org/officeDocument/2006/relationships">
  <dimension ref="A1:M35"/>
  <sheetViews>
    <sheetView view="pageBreakPreview" topLeftCell="A21" zoomScale="82" zoomScaleSheetLayoutView="82" workbookViewId="0">
      <selection activeCell="L35" sqref="L35"/>
    </sheetView>
  </sheetViews>
  <sheetFormatPr defaultRowHeight="15"/>
  <cols>
    <col min="2" max="2" width="12.7109375" customWidth="1"/>
    <col min="3" max="3" width="13.7109375" customWidth="1"/>
    <col min="4" max="4" width="28.42578125" customWidth="1"/>
    <col min="5" max="10" width="12.7109375" customWidth="1"/>
    <col min="11" max="11" width="14" bestFit="1" customWidth="1"/>
    <col min="12" max="12" width="14" customWidth="1"/>
    <col min="13" max="13" width="18" customWidth="1"/>
  </cols>
  <sheetData>
    <row r="1" spans="1:13" ht="18">
      <c r="A1" s="404" t="s">
        <v>1189</v>
      </c>
      <c r="B1" s="404"/>
      <c r="C1" s="404"/>
      <c r="D1" s="404"/>
      <c r="E1" s="404"/>
      <c r="F1" s="404"/>
      <c r="G1" s="404"/>
      <c r="H1" s="404"/>
      <c r="I1" s="404"/>
      <c r="J1" s="404"/>
      <c r="K1" s="404"/>
      <c r="L1" s="404"/>
      <c r="M1" s="404"/>
    </row>
    <row r="2" spans="1:13" ht="38.25">
      <c r="A2" s="75" t="s">
        <v>315</v>
      </c>
      <c r="B2" s="75" t="s">
        <v>62</v>
      </c>
      <c r="C2" s="75" t="s">
        <v>63</v>
      </c>
      <c r="D2" s="75" t="s">
        <v>65</v>
      </c>
      <c r="E2" s="75" t="s">
        <v>99</v>
      </c>
      <c r="F2" s="76" t="s">
        <v>94</v>
      </c>
      <c r="G2" s="76" t="s">
        <v>1771</v>
      </c>
      <c r="H2" s="76" t="s">
        <v>95</v>
      </c>
      <c r="I2" s="76" t="s">
        <v>2035</v>
      </c>
      <c r="J2" s="76" t="s">
        <v>96</v>
      </c>
      <c r="K2" s="76" t="s">
        <v>97</v>
      </c>
      <c r="L2" s="76" t="s">
        <v>1772</v>
      </c>
      <c r="M2" s="75" t="s">
        <v>98</v>
      </c>
    </row>
    <row r="3" spans="1:13" ht="38.25">
      <c r="A3" s="100" t="s">
        <v>116</v>
      </c>
      <c r="B3" s="100" t="s">
        <v>175</v>
      </c>
      <c r="C3" s="100" t="s">
        <v>1145</v>
      </c>
      <c r="D3" s="103" t="s">
        <v>1146</v>
      </c>
      <c r="E3" s="207" t="s">
        <v>124</v>
      </c>
      <c r="F3" s="98" t="s">
        <v>125</v>
      </c>
      <c r="G3" s="226" t="s">
        <v>125</v>
      </c>
      <c r="H3" s="98" t="s">
        <v>125</v>
      </c>
      <c r="I3" s="226" t="s">
        <v>125</v>
      </c>
      <c r="J3" s="98" t="s">
        <v>125</v>
      </c>
      <c r="K3" s="99">
        <v>0.5</v>
      </c>
      <c r="L3" s="206"/>
      <c r="M3" s="100" t="s">
        <v>1147</v>
      </c>
    </row>
    <row r="4" spans="1:13" ht="51">
      <c r="A4" s="100" t="s">
        <v>116</v>
      </c>
      <c r="B4" s="100" t="s">
        <v>121</v>
      </c>
      <c r="C4" s="100" t="s">
        <v>1148</v>
      </c>
      <c r="D4" s="98" t="s">
        <v>1149</v>
      </c>
      <c r="E4" s="232">
        <v>1231232</v>
      </c>
      <c r="F4" s="100" t="s">
        <v>132</v>
      </c>
      <c r="G4" s="281">
        <v>318912</v>
      </c>
      <c r="H4" s="100" t="s">
        <v>132</v>
      </c>
      <c r="I4" s="337">
        <v>601128</v>
      </c>
      <c r="J4" s="100" t="s">
        <v>132</v>
      </c>
      <c r="K4" s="100" t="s">
        <v>132</v>
      </c>
      <c r="L4" s="207"/>
      <c r="M4" s="100" t="s">
        <v>1150</v>
      </c>
    </row>
    <row r="5" spans="1:13" ht="51">
      <c r="A5" s="100" t="s">
        <v>116</v>
      </c>
      <c r="B5" s="100" t="s">
        <v>121</v>
      </c>
      <c r="C5" s="100" t="s">
        <v>1148</v>
      </c>
      <c r="D5" s="98" t="s">
        <v>1151</v>
      </c>
      <c r="E5" s="232">
        <v>6380115</v>
      </c>
      <c r="F5" s="100" t="s">
        <v>132</v>
      </c>
      <c r="G5" s="281">
        <v>114932</v>
      </c>
      <c r="H5" s="100" t="s">
        <v>132</v>
      </c>
      <c r="I5" s="337">
        <v>169136</v>
      </c>
      <c r="J5" s="100" t="s">
        <v>132</v>
      </c>
      <c r="K5" s="100" t="s">
        <v>132</v>
      </c>
      <c r="L5" s="207"/>
      <c r="M5" s="100" t="s">
        <v>1150</v>
      </c>
    </row>
    <row r="6" spans="1:13" ht="51">
      <c r="A6" s="100" t="s">
        <v>116</v>
      </c>
      <c r="B6" s="142" t="s">
        <v>121</v>
      </c>
      <c r="C6" s="106" t="s">
        <v>1152</v>
      </c>
      <c r="D6" s="103" t="s">
        <v>1153</v>
      </c>
      <c r="E6" s="207" t="s">
        <v>124</v>
      </c>
      <c r="F6" s="98" t="s">
        <v>125</v>
      </c>
      <c r="G6" s="226" t="s">
        <v>125</v>
      </c>
      <c r="H6" s="99">
        <v>0.05</v>
      </c>
      <c r="I6" s="267">
        <v>0.05</v>
      </c>
      <c r="J6" s="98" t="s">
        <v>125</v>
      </c>
      <c r="K6" s="99">
        <v>0.1</v>
      </c>
      <c r="L6" s="206"/>
      <c r="M6" s="100" t="s">
        <v>1154</v>
      </c>
    </row>
    <row r="7" spans="1:13" ht="51">
      <c r="A7" s="100" t="s">
        <v>116</v>
      </c>
      <c r="B7" s="142" t="s">
        <v>121</v>
      </c>
      <c r="C7" s="106" t="s">
        <v>1152</v>
      </c>
      <c r="D7" s="103" t="s">
        <v>1155</v>
      </c>
      <c r="E7" s="207" t="s">
        <v>124</v>
      </c>
      <c r="F7" s="98" t="s">
        <v>125</v>
      </c>
      <c r="G7" s="226" t="s">
        <v>125</v>
      </c>
      <c r="H7" s="99">
        <v>0.05</v>
      </c>
      <c r="I7" s="267">
        <v>0.1</v>
      </c>
      <c r="J7" s="98" t="s">
        <v>125</v>
      </c>
      <c r="K7" s="99">
        <v>0.1</v>
      </c>
      <c r="L7" s="206"/>
      <c r="M7" s="98" t="s">
        <v>1686</v>
      </c>
    </row>
    <row r="8" spans="1:13" ht="51">
      <c r="A8" s="100" t="s">
        <v>116</v>
      </c>
      <c r="B8" s="142" t="s">
        <v>121</v>
      </c>
      <c r="C8" s="106" t="s">
        <v>1152</v>
      </c>
      <c r="D8" s="98" t="s">
        <v>1156</v>
      </c>
      <c r="E8" s="232">
        <v>3062070</v>
      </c>
      <c r="F8" s="101" t="s">
        <v>456</v>
      </c>
      <c r="G8" s="281">
        <v>515975</v>
      </c>
      <c r="H8" s="101" t="s">
        <v>456</v>
      </c>
      <c r="I8" s="337">
        <v>3093800</v>
      </c>
      <c r="J8" s="101" t="s">
        <v>456</v>
      </c>
      <c r="K8" s="101" t="s">
        <v>456</v>
      </c>
      <c r="L8" s="207"/>
      <c r="M8" s="100" t="s">
        <v>131</v>
      </c>
    </row>
    <row r="9" spans="1:13" ht="51">
      <c r="A9" s="100" t="s">
        <v>116</v>
      </c>
      <c r="B9" s="142" t="s">
        <v>121</v>
      </c>
      <c r="C9" s="106" t="s">
        <v>1152</v>
      </c>
      <c r="D9" s="98" t="s">
        <v>1157</v>
      </c>
      <c r="E9" s="99">
        <v>0.8</v>
      </c>
      <c r="F9" s="105">
        <v>0.7</v>
      </c>
      <c r="G9" s="240">
        <v>0.6</v>
      </c>
      <c r="H9" s="105">
        <v>0.7</v>
      </c>
      <c r="I9" s="267">
        <v>0.75</v>
      </c>
      <c r="J9" s="105">
        <v>0.7</v>
      </c>
      <c r="K9" s="105">
        <v>0.7</v>
      </c>
      <c r="L9" s="206"/>
      <c r="M9" s="100" t="s">
        <v>131</v>
      </c>
    </row>
    <row r="10" spans="1:13" ht="51">
      <c r="A10" s="100" t="s">
        <v>116</v>
      </c>
      <c r="B10" s="142" t="s">
        <v>121</v>
      </c>
      <c r="C10" s="106" t="s">
        <v>1152</v>
      </c>
      <c r="D10" s="98" t="s">
        <v>1158</v>
      </c>
      <c r="E10" s="207">
        <v>8738</v>
      </c>
      <c r="F10" s="101" t="s">
        <v>456</v>
      </c>
      <c r="G10" s="349">
        <v>12769</v>
      </c>
      <c r="H10" s="101" t="s">
        <v>456</v>
      </c>
      <c r="I10" s="333">
        <v>10230</v>
      </c>
      <c r="J10" s="101" t="s">
        <v>456</v>
      </c>
      <c r="K10" s="101" t="s">
        <v>456</v>
      </c>
      <c r="L10" s="207"/>
      <c r="M10" s="100" t="s">
        <v>468</v>
      </c>
    </row>
    <row r="11" spans="1:13" ht="51">
      <c r="A11" s="100" t="s">
        <v>116</v>
      </c>
      <c r="B11" s="100" t="s">
        <v>121</v>
      </c>
      <c r="C11" s="100" t="s">
        <v>136</v>
      </c>
      <c r="D11" s="103" t="s">
        <v>1159</v>
      </c>
      <c r="E11" s="207">
        <v>0</v>
      </c>
      <c r="F11" s="100">
        <v>0</v>
      </c>
      <c r="G11" s="226">
        <v>0</v>
      </c>
      <c r="H11" s="100">
        <v>0</v>
      </c>
      <c r="I11" s="268">
        <v>0</v>
      </c>
      <c r="J11" s="100">
        <v>0</v>
      </c>
      <c r="K11" s="100">
        <v>0</v>
      </c>
      <c r="L11" s="207"/>
      <c r="M11" s="100" t="s">
        <v>128</v>
      </c>
    </row>
    <row r="12" spans="1:13" ht="51">
      <c r="A12" s="100" t="s">
        <v>116</v>
      </c>
      <c r="B12" s="100" t="s">
        <v>121</v>
      </c>
      <c r="C12" s="100" t="s">
        <v>136</v>
      </c>
      <c r="D12" s="98" t="s">
        <v>1160</v>
      </c>
      <c r="E12" s="207">
        <v>0</v>
      </c>
      <c r="F12" s="100">
        <v>0</v>
      </c>
      <c r="G12" s="226">
        <v>0</v>
      </c>
      <c r="H12" s="100">
        <v>0</v>
      </c>
      <c r="I12" s="268">
        <v>0</v>
      </c>
      <c r="J12" s="100">
        <v>0</v>
      </c>
      <c r="K12" s="100">
        <v>0</v>
      </c>
      <c r="L12" s="207"/>
      <c r="M12" s="100" t="s">
        <v>128</v>
      </c>
    </row>
    <row r="13" spans="1:13" ht="51">
      <c r="A13" s="100" t="s">
        <v>116</v>
      </c>
      <c r="B13" s="100" t="s">
        <v>121</v>
      </c>
      <c r="C13" s="100" t="s">
        <v>136</v>
      </c>
      <c r="D13" s="98" t="s">
        <v>1161</v>
      </c>
      <c r="E13" s="207">
        <v>10775</v>
      </c>
      <c r="F13" s="98" t="s">
        <v>456</v>
      </c>
      <c r="G13" s="226">
        <v>10775</v>
      </c>
      <c r="H13" s="98" t="s">
        <v>456</v>
      </c>
      <c r="I13" s="268">
        <v>10775</v>
      </c>
      <c r="J13" s="98" t="s">
        <v>456</v>
      </c>
      <c r="K13" s="98" t="s">
        <v>456</v>
      </c>
      <c r="L13" s="207"/>
      <c r="M13" s="98" t="s">
        <v>1162</v>
      </c>
    </row>
    <row r="14" spans="1:13" ht="51">
      <c r="A14" s="100" t="s">
        <v>116</v>
      </c>
      <c r="B14" s="100" t="s">
        <v>121</v>
      </c>
      <c r="C14" s="98" t="s">
        <v>136</v>
      </c>
      <c r="D14" s="98" t="s">
        <v>1163</v>
      </c>
      <c r="E14" s="207">
        <v>10775</v>
      </c>
      <c r="F14" s="100">
        <v>9892</v>
      </c>
      <c r="G14" s="226">
        <v>10775</v>
      </c>
      <c r="H14" s="100">
        <v>9892</v>
      </c>
      <c r="I14" s="268">
        <v>10775</v>
      </c>
      <c r="J14" s="100">
        <v>9892</v>
      </c>
      <c r="K14" s="100">
        <v>9892</v>
      </c>
      <c r="L14" s="207"/>
      <c r="M14" s="100" t="s">
        <v>128</v>
      </c>
    </row>
    <row r="15" spans="1:13" ht="51">
      <c r="A15" s="100" t="s">
        <v>116</v>
      </c>
      <c r="B15" s="100" t="s">
        <v>121</v>
      </c>
      <c r="C15" s="98" t="s">
        <v>136</v>
      </c>
      <c r="D15" s="98" t="s">
        <v>1164</v>
      </c>
      <c r="E15" s="207">
        <v>6979</v>
      </c>
      <c r="F15" s="100">
        <v>6979</v>
      </c>
      <c r="G15" s="226">
        <v>6979</v>
      </c>
      <c r="H15" s="100">
        <v>6979</v>
      </c>
      <c r="I15" s="268">
        <v>6979</v>
      </c>
      <c r="J15" s="100">
        <v>6979</v>
      </c>
      <c r="K15" s="100">
        <v>6979</v>
      </c>
      <c r="L15" s="207"/>
      <c r="M15" s="100" t="s">
        <v>128</v>
      </c>
    </row>
    <row r="16" spans="1:13" ht="51">
      <c r="A16" s="100" t="s">
        <v>116</v>
      </c>
      <c r="B16" s="100" t="s">
        <v>139</v>
      </c>
      <c r="C16" s="100" t="s">
        <v>1165</v>
      </c>
      <c r="D16" s="103" t="s">
        <v>1166</v>
      </c>
      <c r="E16" s="211">
        <v>89</v>
      </c>
      <c r="F16" s="111" t="s">
        <v>125</v>
      </c>
      <c r="G16" s="226" t="s">
        <v>125</v>
      </c>
      <c r="H16" s="111">
        <v>91</v>
      </c>
      <c r="I16" s="315">
        <v>89</v>
      </c>
      <c r="J16" s="111" t="s">
        <v>125</v>
      </c>
      <c r="K16" s="111">
        <v>91</v>
      </c>
      <c r="L16" s="206" t="s">
        <v>2201</v>
      </c>
      <c r="M16" s="98" t="s">
        <v>1167</v>
      </c>
    </row>
    <row r="17" spans="1:13" ht="63.75">
      <c r="A17" s="106" t="s">
        <v>116</v>
      </c>
      <c r="B17" s="100" t="s">
        <v>144</v>
      </c>
      <c r="C17" s="106" t="s">
        <v>154</v>
      </c>
      <c r="D17" s="103" t="s">
        <v>1168</v>
      </c>
      <c r="E17" s="98">
        <v>95957</v>
      </c>
      <c r="F17" s="98">
        <v>21125</v>
      </c>
      <c r="G17" s="226">
        <v>25022</v>
      </c>
      <c r="H17" s="98">
        <v>42250</v>
      </c>
      <c r="I17" s="268">
        <v>47935</v>
      </c>
      <c r="J17" s="98">
        <v>63375</v>
      </c>
      <c r="K17" s="98">
        <v>84500</v>
      </c>
      <c r="L17" s="207"/>
      <c r="M17" s="100" t="s">
        <v>1169</v>
      </c>
    </row>
    <row r="18" spans="1:13" ht="63.75">
      <c r="A18" s="100" t="s">
        <v>116</v>
      </c>
      <c r="B18" s="100" t="s">
        <v>144</v>
      </c>
      <c r="C18" s="100" t="s">
        <v>1170</v>
      </c>
      <c r="D18" s="103" t="s">
        <v>1171</v>
      </c>
      <c r="E18" s="206">
        <v>0.12</v>
      </c>
      <c r="F18" s="99" t="s">
        <v>125</v>
      </c>
      <c r="G18" s="226" t="s">
        <v>125</v>
      </c>
      <c r="H18" s="99">
        <v>0.12</v>
      </c>
      <c r="I18" s="267">
        <v>0.12</v>
      </c>
      <c r="J18" s="99" t="s">
        <v>125</v>
      </c>
      <c r="K18" s="99">
        <v>0.12</v>
      </c>
      <c r="L18" s="206"/>
      <c r="M18" s="98" t="s">
        <v>1172</v>
      </c>
    </row>
    <row r="19" spans="1:13" ht="63.75">
      <c r="A19" s="100" t="s">
        <v>116</v>
      </c>
      <c r="B19" s="100" t="s">
        <v>144</v>
      </c>
      <c r="C19" s="100" t="s">
        <v>1170</v>
      </c>
      <c r="D19" s="98" t="s">
        <v>1173</v>
      </c>
      <c r="E19" s="207">
        <v>7</v>
      </c>
      <c r="F19" s="98">
        <v>7</v>
      </c>
      <c r="G19" s="226">
        <v>7</v>
      </c>
      <c r="H19" s="98">
        <v>7</v>
      </c>
      <c r="I19" s="268">
        <v>7</v>
      </c>
      <c r="J19" s="98">
        <v>7</v>
      </c>
      <c r="K19" s="98">
        <v>7</v>
      </c>
      <c r="L19" s="207"/>
      <c r="M19" s="100" t="s">
        <v>1174</v>
      </c>
    </row>
    <row r="20" spans="1:13" ht="63.75">
      <c r="A20" s="100" t="s">
        <v>116</v>
      </c>
      <c r="B20" s="100" t="s">
        <v>144</v>
      </c>
      <c r="C20" s="106" t="s">
        <v>1175</v>
      </c>
      <c r="D20" s="103" t="s">
        <v>1176</v>
      </c>
      <c r="E20" s="207">
        <v>18963</v>
      </c>
      <c r="F20" s="99" t="s">
        <v>125</v>
      </c>
      <c r="G20" s="226" t="s">
        <v>125</v>
      </c>
      <c r="H20" s="98">
        <v>18963</v>
      </c>
      <c r="I20" s="268">
        <v>18963</v>
      </c>
      <c r="J20" s="99" t="s">
        <v>125</v>
      </c>
      <c r="K20" s="98">
        <v>18963</v>
      </c>
      <c r="L20" s="206"/>
      <c r="M20" s="98" t="s">
        <v>1177</v>
      </c>
    </row>
    <row r="21" spans="1:13" ht="63.75">
      <c r="A21" s="100" t="s">
        <v>116</v>
      </c>
      <c r="B21" s="100" t="s">
        <v>144</v>
      </c>
      <c r="C21" s="100" t="s">
        <v>136</v>
      </c>
      <c r="D21" s="98" t="s">
        <v>1178</v>
      </c>
      <c r="E21" s="210">
        <v>0.875</v>
      </c>
      <c r="F21" s="105">
        <v>0.875</v>
      </c>
      <c r="G21" s="240">
        <v>0.88</v>
      </c>
      <c r="H21" s="105">
        <v>0.875</v>
      </c>
      <c r="I21" s="267">
        <v>0.88</v>
      </c>
      <c r="J21" s="105">
        <v>0.875</v>
      </c>
      <c r="K21" s="105">
        <v>0.875</v>
      </c>
      <c r="L21" s="206"/>
      <c r="M21" s="100" t="s">
        <v>128</v>
      </c>
    </row>
    <row r="22" spans="1:13" ht="25.5">
      <c r="A22" s="100" t="s">
        <v>116</v>
      </c>
      <c r="B22" s="100" t="s">
        <v>547</v>
      </c>
      <c r="C22" s="98" t="s">
        <v>129</v>
      </c>
      <c r="D22" s="98" t="s">
        <v>1179</v>
      </c>
      <c r="E22" s="148">
        <v>3500000</v>
      </c>
      <c r="F22" s="100" t="s">
        <v>132</v>
      </c>
      <c r="G22" s="226" t="s">
        <v>132</v>
      </c>
      <c r="H22" s="100" t="s">
        <v>132</v>
      </c>
      <c r="I22" s="268" t="s">
        <v>132</v>
      </c>
      <c r="J22" s="100" t="s">
        <v>132</v>
      </c>
      <c r="K22" s="148">
        <v>3800000</v>
      </c>
      <c r="L22" s="213"/>
      <c r="M22" s="100" t="s">
        <v>131</v>
      </c>
    </row>
    <row r="23" spans="1:13" ht="38.25">
      <c r="A23" s="100" t="s">
        <v>157</v>
      </c>
      <c r="B23" s="100" t="s">
        <v>175</v>
      </c>
      <c r="C23" s="100" t="s">
        <v>176</v>
      </c>
      <c r="D23" s="98" t="s">
        <v>460</v>
      </c>
      <c r="E23" s="210">
        <v>1</v>
      </c>
      <c r="F23" s="105">
        <v>1</v>
      </c>
      <c r="G23" s="240">
        <v>1</v>
      </c>
      <c r="H23" s="105">
        <v>1</v>
      </c>
      <c r="I23" s="267">
        <v>1</v>
      </c>
      <c r="J23" s="105">
        <v>1</v>
      </c>
      <c r="K23" s="105">
        <v>1</v>
      </c>
      <c r="L23" s="206"/>
      <c r="M23" s="100" t="s">
        <v>461</v>
      </c>
    </row>
    <row r="24" spans="1:13" ht="68.25" customHeight="1">
      <c r="A24" s="100" t="s">
        <v>157</v>
      </c>
      <c r="B24" s="100" t="s">
        <v>175</v>
      </c>
      <c r="C24" s="100" t="s">
        <v>183</v>
      </c>
      <c r="D24" s="98" t="s">
        <v>462</v>
      </c>
      <c r="E24" s="207">
        <v>4</v>
      </c>
      <c r="F24" s="100">
        <v>1</v>
      </c>
      <c r="G24" s="226">
        <v>5</v>
      </c>
      <c r="H24" s="100">
        <v>2</v>
      </c>
      <c r="I24" s="268">
        <v>0</v>
      </c>
      <c r="J24" s="100">
        <v>3</v>
      </c>
      <c r="K24" s="100">
        <v>4</v>
      </c>
      <c r="L24" s="207" t="s">
        <v>1982</v>
      </c>
      <c r="M24" s="100" t="s">
        <v>463</v>
      </c>
    </row>
    <row r="25" spans="1:13" ht="48.75" customHeight="1">
      <c r="A25" s="108" t="s">
        <v>157</v>
      </c>
      <c r="B25" s="100" t="s">
        <v>175</v>
      </c>
      <c r="C25" s="100" t="s">
        <v>186</v>
      </c>
      <c r="D25" s="98" t="s">
        <v>1180</v>
      </c>
      <c r="E25" s="207">
        <v>12</v>
      </c>
      <c r="F25" s="100">
        <v>3</v>
      </c>
      <c r="G25" s="226">
        <v>3</v>
      </c>
      <c r="H25" s="100">
        <v>6</v>
      </c>
      <c r="I25" s="268">
        <v>6</v>
      </c>
      <c r="J25" s="100">
        <v>9</v>
      </c>
      <c r="K25" s="100">
        <v>12</v>
      </c>
      <c r="L25" s="207"/>
      <c r="M25" s="100" t="s">
        <v>190</v>
      </c>
    </row>
    <row r="26" spans="1:13" ht="38.25">
      <c r="A26" s="100" t="s">
        <v>157</v>
      </c>
      <c r="B26" s="100" t="s">
        <v>175</v>
      </c>
      <c r="C26" s="100" t="s">
        <v>1145</v>
      </c>
      <c r="D26" s="98" t="s">
        <v>1181</v>
      </c>
      <c r="E26" s="232">
        <v>9000</v>
      </c>
      <c r="F26" s="100" t="s">
        <v>132</v>
      </c>
      <c r="G26" s="281">
        <v>21000</v>
      </c>
      <c r="H26" s="100" t="s">
        <v>132</v>
      </c>
      <c r="I26" s="268">
        <v>5000</v>
      </c>
      <c r="J26" s="100" t="s">
        <v>132</v>
      </c>
      <c r="K26" s="100" t="s">
        <v>132</v>
      </c>
      <c r="L26" s="207"/>
      <c r="M26" s="100" t="s">
        <v>1147</v>
      </c>
    </row>
    <row r="27" spans="1:13" ht="38.25">
      <c r="A27" s="100" t="s">
        <v>157</v>
      </c>
      <c r="B27" s="100" t="s">
        <v>175</v>
      </c>
      <c r="C27" s="100" t="s">
        <v>1145</v>
      </c>
      <c r="D27" s="98" t="s">
        <v>1182</v>
      </c>
      <c r="E27" s="207">
        <v>5</v>
      </c>
      <c r="F27" s="100">
        <v>0</v>
      </c>
      <c r="G27" s="226">
        <v>2</v>
      </c>
      <c r="H27" s="100">
        <v>0</v>
      </c>
      <c r="I27" s="268">
        <v>2</v>
      </c>
      <c r="J27" s="100">
        <v>0</v>
      </c>
      <c r="K27" s="100">
        <v>0</v>
      </c>
      <c r="L27" s="207"/>
      <c r="M27" s="100" t="s">
        <v>1183</v>
      </c>
    </row>
    <row r="28" spans="1:13" ht="38.25">
      <c r="A28" s="100" t="s">
        <v>157</v>
      </c>
      <c r="B28" s="100" t="s">
        <v>175</v>
      </c>
      <c r="C28" s="100" t="s">
        <v>1145</v>
      </c>
      <c r="D28" s="98" t="s">
        <v>1184</v>
      </c>
      <c r="E28" s="207">
        <v>2800</v>
      </c>
      <c r="F28" s="100" t="s">
        <v>132</v>
      </c>
      <c r="G28" s="226">
        <v>1900</v>
      </c>
      <c r="H28" s="100" t="s">
        <v>132</v>
      </c>
      <c r="I28" s="268">
        <v>3200</v>
      </c>
      <c r="J28" s="100" t="s">
        <v>132</v>
      </c>
      <c r="K28" s="100" t="s">
        <v>132</v>
      </c>
      <c r="L28" s="207"/>
      <c r="M28" s="100" t="s">
        <v>1185</v>
      </c>
    </row>
    <row r="29" spans="1:13" ht="38.25">
      <c r="A29" s="100" t="s">
        <v>157</v>
      </c>
      <c r="B29" s="100" t="s">
        <v>175</v>
      </c>
      <c r="C29" s="100" t="s">
        <v>1145</v>
      </c>
      <c r="D29" s="98" t="s">
        <v>1186</v>
      </c>
      <c r="E29" s="207">
        <v>20</v>
      </c>
      <c r="F29" s="100">
        <v>0</v>
      </c>
      <c r="G29" s="226">
        <v>0</v>
      </c>
      <c r="H29" s="100">
        <v>0</v>
      </c>
      <c r="I29" s="268">
        <v>3</v>
      </c>
      <c r="J29" s="100">
        <v>0</v>
      </c>
      <c r="K29" s="100">
        <v>0</v>
      </c>
      <c r="L29" s="207"/>
      <c r="M29" s="100" t="s">
        <v>1187</v>
      </c>
    </row>
    <row r="30" spans="1:13" ht="38.25">
      <c r="A30" s="100" t="s">
        <v>157</v>
      </c>
      <c r="B30" s="100" t="s">
        <v>175</v>
      </c>
      <c r="C30" s="100" t="s">
        <v>202</v>
      </c>
      <c r="D30" s="98" t="s">
        <v>213</v>
      </c>
      <c r="E30" s="206">
        <v>1</v>
      </c>
      <c r="F30" s="105">
        <v>1</v>
      </c>
      <c r="G30" s="240">
        <v>1</v>
      </c>
      <c r="H30" s="105">
        <v>1</v>
      </c>
      <c r="I30" s="267">
        <v>1</v>
      </c>
      <c r="J30" s="105">
        <v>1</v>
      </c>
      <c r="K30" s="105">
        <v>1</v>
      </c>
      <c r="L30" s="206"/>
      <c r="M30" s="100" t="s">
        <v>214</v>
      </c>
    </row>
    <row r="31" spans="1:13" ht="25.5">
      <c r="A31" s="100" t="s">
        <v>220</v>
      </c>
      <c r="B31" s="100" t="s">
        <v>221</v>
      </c>
      <c r="C31" s="100" t="s">
        <v>222</v>
      </c>
      <c r="D31" s="98" t="s">
        <v>227</v>
      </c>
      <c r="E31" s="206">
        <v>0.91</v>
      </c>
      <c r="F31" s="105">
        <v>0.25</v>
      </c>
      <c r="G31" s="240">
        <v>0.1986</v>
      </c>
      <c r="H31" s="105">
        <v>0.5</v>
      </c>
      <c r="I31" s="267">
        <v>0.49080000000000001</v>
      </c>
      <c r="J31" s="105">
        <v>0.75</v>
      </c>
      <c r="K31" s="105">
        <v>1</v>
      </c>
      <c r="L31" s="206"/>
      <c r="M31" s="100" t="s">
        <v>226</v>
      </c>
    </row>
    <row r="32" spans="1:13" ht="45.75" customHeight="1">
      <c r="A32" s="100" t="s">
        <v>220</v>
      </c>
      <c r="B32" s="100" t="s">
        <v>221</v>
      </c>
      <c r="C32" s="100" t="s">
        <v>233</v>
      </c>
      <c r="D32" s="98" t="s">
        <v>234</v>
      </c>
      <c r="E32" s="206">
        <v>1</v>
      </c>
      <c r="F32" s="100" t="s">
        <v>125</v>
      </c>
      <c r="G32" s="226" t="s">
        <v>125</v>
      </c>
      <c r="H32" s="99">
        <v>1</v>
      </c>
      <c r="I32" s="267">
        <v>1</v>
      </c>
      <c r="J32" s="100" t="s">
        <v>125</v>
      </c>
      <c r="K32" s="100" t="s">
        <v>125</v>
      </c>
      <c r="L32" s="206"/>
      <c r="M32" s="100" t="s">
        <v>657</v>
      </c>
    </row>
    <row r="33" spans="1:13" ht="25.5">
      <c r="A33" s="100" t="s">
        <v>220</v>
      </c>
      <c r="B33" s="98" t="s">
        <v>221</v>
      </c>
      <c r="C33" s="98" t="s">
        <v>236</v>
      </c>
      <c r="D33" s="98" t="s">
        <v>1670</v>
      </c>
      <c r="E33" s="207">
        <v>1</v>
      </c>
      <c r="F33" s="98">
        <v>0</v>
      </c>
      <c r="G33" s="268">
        <v>0</v>
      </c>
      <c r="H33" s="98">
        <v>1</v>
      </c>
      <c r="I33" s="268">
        <v>1</v>
      </c>
      <c r="J33" s="98">
        <v>1</v>
      </c>
      <c r="K33" s="98">
        <v>2</v>
      </c>
      <c r="L33" s="207"/>
      <c r="M33" s="98" t="s">
        <v>237</v>
      </c>
    </row>
    <row r="34" spans="1:13" ht="38.25">
      <c r="A34" s="100" t="s">
        <v>263</v>
      </c>
      <c r="B34" s="100" t="s">
        <v>279</v>
      </c>
      <c r="C34" s="100" t="s">
        <v>299</v>
      </c>
      <c r="D34" s="98" t="s">
        <v>894</v>
      </c>
      <c r="E34" s="206">
        <v>1</v>
      </c>
      <c r="F34" s="105">
        <v>1</v>
      </c>
      <c r="G34" s="240">
        <v>1</v>
      </c>
      <c r="H34" s="105">
        <v>1</v>
      </c>
      <c r="I34" s="267">
        <v>1</v>
      </c>
      <c r="J34" s="105">
        <v>1</v>
      </c>
      <c r="K34" s="105">
        <v>1</v>
      </c>
      <c r="L34" s="350"/>
      <c r="M34" s="155" t="s">
        <v>302</v>
      </c>
    </row>
    <row r="35" spans="1:13" ht="89.25">
      <c r="A35" s="108" t="s">
        <v>304</v>
      </c>
      <c r="B35" s="100" t="s">
        <v>305</v>
      </c>
      <c r="C35" s="100" t="s">
        <v>306</v>
      </c>
      <c r="D35" s="98" t="s">
        <v>1188</v>
      </c>
      <c r="E35" s="206">
        <v>1</v>
      </c>
      <c r="F35" s="105">
        <v>1</v>
      </c>
      <c r="G35" s="240">
        <v>0</v>
      </c>
      <c r="H35" s="105">
        <v>1</v>
      </c>
      <c r="I35" s="267">
        <v>0</v>
      </c>
      <c r="J35" s="100" t="s">
        <v>125</v>
      </c>
      <c r="K35" s="100" t="s">
        <v>125</v>
      </c>
      <c r="L35" s="207" t="s">
        <v>1982</v>
      </c>
      <c r="M35" s="100" t="s">
        <v>529</v>
      </c>
    </row>
  </sheetData>
  <mergeCells count="1">
    <mergeCell ref="A1:M1"/>
  </mergeCells>
  <pageMargins left="0.70866141732283472" right="0.70866141732283472" top="0.74803149606299213" bottom="0.74803149606299213" header="0.31496062992125984" footer="0.31496062992125984"/>
  <pageSetup paperSize="9" scale="70" orientation="landscape" horizontalDpi="300" verticalDpi="300" r:id="rId1"/>
  <headerFooter>
    <oddFooter>&amp;R&amp;P</oddFooter>
  </headerFooter>
  <legacyDrawing r:id="rId2"/>
</worksheet>
</file>

<file path=xl/worksheets/sheet22.xml><?xml version="1.0" encoding="utf-8"?>
<worksheet xmlns="http://schemas.openxmlformats.org/spreadsheetml/2006/main" xmlns:r="http://schemas.openxmlformats.org/officeDocument/2006/relationships">
  <dimension ref="A1:O63"/>
  <sheetViews>
    <sheetView view="pageBreakPreview" topLeftCell="C61" zoomScale="87" zoomScaleSheetLayoutView="87" workbookViewId="0">
      <selection activeCell="K64" sqref="K64"/>
    </sheetView>
  </sheetViews>
  <sheetFormatPr defaultRowHeight="15"/>
  <cols>
    <col min="2" max="2" width="12.28515625" customWidth="1"/>
    <col min="3" max="3" width="13.5703125" customWidth="1"/>
    <col min="4" max="4" width="14" customWidth="1"/>
    <col min="5" max="5" width="13.28515625" customWidth="1"/>
    <col min="6" max="6" width="13.28515625" bestFit="1" customWidth="1"/>
    <col min="7" max="7" width="11.28515625" bestFit="1" customWidth="1"/>
    <col min="8" max="14" width="15.85546875" customWidth="1"/>
    <col min="15" max="15" width="15.5703125" customWidth="1"/>
  </cols>
  <sheetData>
    <row r="1" spans="1:15" ht="18">
      <c r="A1" s="405" t="s">
        <v>1190</v>
      </c>
      <c r="B1" s="405"/>
      <c r="C1" s="405"/>
      <c r="D1" s="405"/>
      <c r="E1" s="405"/>
      <c r="F1" s="405"/>
      <c r="G1" s="405"/>
      <c r="H1" s="405"/>
      <c r="I1" s="405"/>
      <c r="J1" s="405"/>
      <c r="K1" s="405"/>
      <c r="L1" s="405"/>
      <c r="M1" s="405"/>
      <c r="N1" s="405"/>
      <c r="O1" s="405"/>
    </row>
    <row r="2" spans="1:15" ht="25.5">
      <c r="A2" s="75" t="s">
        <v>315</v>
      </c>
      <c r="B2" s="75" t="s">
        <v>62</v>
      </c>
      <c r="C2" s="75" t="s">
        <v>63</v>
      </c>
      <c r="D2" s="75" t="s">
        <v>67</v>
      </c>
      <c r="E2" s="75" t="s">
        <v>446</v>
      </c>
      <c r="F2" s="75" t="s">
        <v>100</v>
      </c>
      <c r="G2" s="75" t="s">
        <v>101</v>
      </c>
      <c r="H2" s="75" t="s">
        <v>102</v>
      </c>
      <c r="I2" s="75" t="s">
        <v>1775</v>
      </c>
      <c r="J2" s="75" t="s">
        <v>103</v>
      </c>
      <c r="K2" s="75" t="s">
        <v>2035</v>
      </c>
      <c r="L2" s="75" t="s">
        <v>104</v>
      </c>
      <c r="M2" s="75" t="s">
        <v>105</v>
      </c>
      <c r="N2" s="75" t="s">
        <v>1772</v>
      </c>
      <c r="O2" s="75" t="s">
        <v>98</v>
      </c>
    </row>
    <row r="3" spans="1:15" ht="201" customHeight="1">
      <c r="A3" s="106" t="s">
        <v>116</v>
      </c>
      <c r="B3" s="142" t="s">
        <v>121</v>
      </c>
      <c r="C3" s="106" t="s">
        <v>1191</v>
      </c>
      <c r="D3" s="115" t="s">
        <v>1762</v>
      </c>
      <c r="E3" s="116" t="s">
        <v>318</v>
      </c>
      <c r="F3" s="117">
        <v>1000000</v>
      </c>
      <c r="G3" s="122">
        <v>135000</v>
      </c>
      <c r="H3" s="114" t="s">
        <v>1192</v>
      </c>
      <c r="I3" s="241" t="s">
        <v>1881</v>
      </c>
      <c r="J3" s="114" t="s">
        <v>1193</v>
      </c>
      <c r="K3" s="265" t="s">
        <v>2202</v>
      </c>
      <c r="L3" s="114" t="s">
        <v>1194</v>
      </c>
      <c r="M3" s="114" t="s">
        <v>1194</v>
      </c>
      <c r="N3" s="236"/>
      <c r="O3" s="114" t="s">
        <v>1195</v>
      </c>
    </row>
    <row r="4" spans="1:15" ht="76.5">
      <c r="A4" s="120" t="s">
        <v>116</v>
      </c>
      <c r="B4" s="121" t="s">
        <v>121</v>
      </c>
      <c r="C4" s="120" t="s">
        <v>1148</v>
      </c>
      <c r="D4" s="123" t="s">
        <v>1196</v>
      </c>
      <c r="E4" s="116" t="s">
        <v>318</v>
      </c>
      <c r="F4" s="122"/>
      <c r="G4" s="122"/>
      <c r="H4" s="121" t="s">
        <v>1197</v>
      </c>
      <c r="I4" s="263" t="s">
        <v>1882</v>
      </c>
      <c r="J4" s="121" t="s">
        <v>1197</v>
      </c>
      <c r="K4" s="321" t="s">
        <v>2203</v>
      </c>
      <c r="L4" s="121" t="s">
        <v>1197</v>
      </c>
      <c r="M4" s="121" t="s">
        <v>1197</v>
      </c>
      <c r="N4" s="235"/>
      <c r="O4" s="121" t="s">
        <v>1150</v>
      </c>
    </row>
    <row r="5" spans="1:15" ht="68.25" customHeight="1">
      <c r="A5" s="120" t="s">
        <v>116</v>
      </c>
      <c r="B5" s="121" t="s">
        <v>121</v>
      </c>
      <c r="C5" s="120" t="s">
        <v>1148</v>
      </c>
      <c r="D5" s="123" t="s">
        <v>1198</v>
      </c>
      <c r="E5" s="116" t="s">
        <v>318</v>
      </c>
      <c r="F5" s="156"/>
      <c r="G5" s="122"/>
      <c r="H5" s="121" t="s">
        <v>1199</v>
      </c>
      <c r="I5" s="263" t="s">
        <v>1883</v>
      </c>
      <c r="J5" s="121" t="s">
        <v>1199</v>
      </c>
      <c r="K5" s="321" t="s">
        <v>2204</v>
      </c>
      <c r="L5" s="121" t="s">
        <v>1199</v>
      </c>
      <c r="M5" s="121" t="s">
        <v>1199</v>
      </c>
      <c r="N5" s="235"/>
      <c r="O5" s="121" t="s">
        <v>1150</v>
      </c>
    </row>
    <row r="6" spans="1:15" ht="105.75" customHeight="1">
      <c r="A6" s="118" t="s">
        <v>263</v>
      </c>
      <c r="B6" s="114" t="s">
        <v>398</v>
      </c>
      <c r="C6" s="108" t="s">
        <v>1200</v>
      </c>
      <c r="D6" s="115" t="s">
        <v>1201</v>
      </c>
      <c r="E6" s="116" t="s">
        <v>318</v>
      </c>
      <c r="F6" s="117"/>
      <c r="G6" s="117"/>
      <c r="H6" s="124" t="s">
        <v>1202</v>
      </c>
      <c r="I6" s="283" t="s">
        <v>1884</v>
      </c>
      <c r="J6" s="124" t="s">
        <v>1202</v>
      </c>
      <c r="K6" s="322" t="s">
        <v>2205</v>
      </c>
      <c r="L6" s="124" t="s">
        <v>1202</v>
      </c>
      <c r="M6" s="124" t="s">
        <v>1202</v>
      </c>
      <c r="N6" s="286"/>
      <c r="O6" s="114" t="s">
        <v>1203</v>
      </c>
    </row>
    <row r="7" spans="1:15" ht="51">
      <c r="A7" s="114" t="s">
        <v>116</v>
      </c>
      <c r="B7" s="114" t="s">
        <v>121</v>
      </c>
      <c r="C7" s="114" t="s">
        <v>1204</v>
      </c>
      <c r="D7" s="157" t="s">
        <v>1205</v>
      </c>
      <c r="E7" s="116" t="s">
        <v>318</v>
      </c>
      <c r="F7" s="122"/>
      <c r="G7" s="122"/>
      <c r="H7" s="121" t="s">
        <v>1206</v>
      </c>
      <c r="I7" s="263" t="s">
        <v>1885</v>
      </c>
      <c r="J7" s="121" t="s">
        <v>1206</v>
      </c>
      <c r="K7" s="321" t="s">
        <v>2206</v>
      </c>
      <c r="L7" s="121" t="s">
        <v>1206</v>
      </c>
      <c r="M7" s="121" t="s">
        <v>1206</v>
      </c>
      <c r="N7" s="235"/>
      <c r="O7" s="121" t="s">
        <v>327</v>
      </c>
    </row>
    <row r="8" spans="1:15" ht="56.25" customHeight="1">
      <c r="A8" s="106" t="s">
        <v>116</v>
      </c>
      <c r="B8" s="142" t="s">
        <v>121</v>
      </c>
      <c r="C8" s="106" t="s">
        <v>1152</v>
      </c>
      <c r="D8" s="114" t="s">
        <v>1207</v>
      </c>
      <c r="E8" s="116" t="s">
        <v>318</v>
      </c>
      <c r="F8" s="117">
        <v>15000</v>
      </c>
      <c r="G8" s="117"/>
      <c r="H8" s="142" t="s">
        <v>1208</v>
      </c>
      <c r="I8" s="241" t="s">
        <v>1886</v>
      </c>
      <c r="J8" s="142" t="s">
        <v>1208</v>
      </c>
      <c r="K8" s="265" t="s">
        <v>2207</v>
      </c>
      <c r="L8" s="142" t="s">
        <v>1208</v>
      </c>
      <c r="M8" s="142" t="s">
        <v>1208</v>
      </c>
      <c r="N8" s="236"/>
      <c r="O8" s="142" t="s">
        <v>933</v>
      </c>
    </row>
    <row r="9" spans="1:15" ht="76.5">
      <c r="A9" s="106" t="s">
        <v>116</v>
      </c>
      <c r="B9" s="142" t="s">
        <v>121</v>
      </c>
      <c r="C9" s="106" t="s">
        <v>1152</v>
      </c>
      <c r="D9" s="114" t="s">
        <v>1209</v>
      </c>
      <c r="E9" s="116" t="s">
        <v>318</v>
      </c>
      <c r="F9" s="117">
        <v>100000</v>
      </c>
      <c r="G9" s="117"/>
      <c r="H9" s="142" t="s">
        <v>1210</v>
      </c>
      <c r="I9" s="241" t="s">
        <v>1887</v>
      </c>
      <c r="J9" s="142" t="s">
        <v>1210</v>
      </c>
      <c r="K9" s="265" t="s">
        <v>2208</v>
      </c>
      <c r="L9" s="142" t="s">
        <v>1210</v>
      </c>
      <c r="M9" s="142" t="s">
        <v>1210</v>
      </c>
      <c r="N9" s="236"/>
      <c r="O9" s="142" t="s">
        <v>798</v>
      </c>
    </row>
    <row r="10" spans="1:15" ht="61.5" customHeight="1">
      <c r="A10" s="106" t="s">
        <v>116</v>
      </c>
      <c r="B10" s="142" t="s">
        <v>121</v>
      </c>
      <c r="C10" s="106" t="s">
        <v>1152</v>
      </c>
      <c r="D10" s="114" t="s">
        <v>1211</v>
      </c>
      <c r="E10" s="116" t="s">
        <v>318</v>
      </c>
      <c r="F10" s="117">
        <v>55000</v>
      </c>
      <c r="G10" s="117"/>
      <c r="H10" s="142" t="s">
        <v>1212</v>
      </c>
      <c r="I10" s="241" t="s">
        <v>1888</v>
      </c>
      <c r="J10" s="142" t="s">
        <v>1212</v>
      </c>
      <c r="K10" s="265" t="s">
        <v>2209</v>
      </c>
      <c r="L10" s="142" t="s">
        <v>1212</v>
      </c>
      <c r="M10" s="142" t="s">
        <v>1212</v>
      </c>
      <c r="N10" s="236"/>
      <c r="O10" s="142" t="s">
        <v>1072</v>
      </c>
    </row>
    <row r="11" spans="1:15" ht="76.5">
      <c r="A11" s="106" t="s">
        <v>116</v>
      </c>
      <c r="B11" s="142" t="s">
        <v>121</v>
      </c>
      <c r="C11" s="106" t="s">
        <v>1152</v>
      </c>
      <c r="D11" s="114" t="s">
        <v>1213</v>
      </c>
      <c r="E11" s="116" t="s">
        <v>318</v>
      </c>
      <c r="F11" s="117">
        <v>40000</v>
      </c>
      <c r="G11" s="117"/>
      <c r="H11" s="142" t="s">
        <v>1214</v>
      </c>
      <c r="I11" s="241" t="s">
        <v>1889</v>
      </c>
      <c r="J11" s="142" t="s">
        <v>1215</v>
      </c>
      <c r="K11" s="265" t="s">
        <v>2210</v>
      </c>
      <c r="L11" s="142" t="s">
        <v>1215</v>
      </c>
      <c r="M11" s="142" t="s">
        <v>1215</v>
      </c>
      <c r="N11" s="236" t="s">
        <v>2246</v>
      </c>
      <c r="O11" s="142" t="s">
        <v>1072</v>
      </c>
    </row>
    <row r="12" spans="1:15" ht="114" customHeight="1">
      <c r="A12" s="106" t="s">
        <v>116</v>
      </c>
      <c r="B12" s="142" t="s">
        <v>121</v>
      </c>
      <c r="C12" s="106" t="s">
        <v>1152</v>
      </c>
      <c r="D12" s="114" t="s">
        <v>1216</v>
      </c>
      <c r="E12" s="116" t="s">
        <v>318</v>
      </c>
      <c r="F12" s="117">
        <v>40000</v>
      </c>
      <c r="G12" s="117"/>
      <c r="H12" s="142" t="s">
        <v>1217</v>
      </c>
      <c r="I12" s="241" t="s">
        <v>1890</v>
      </c>
      <c r="J12" s="142" t="s">
        <v>1217</v>
      </c>
      <c r="K12" s="241" t="s">
        <v>1890</v>
      </c>
      <c r="L12" s="142" t="s">
        <v>1217</v>
      </c>
      <c r="M12" s="142" t="s">
        <v>1217</v>
      </c>
      <c r="N12" s="236"/>
      <c r="O12" s="142" t="s">
        <v>1072</v>
      </c>
    </row>
    <row r="13" spans="1:15" ht="114.75">
      <c r="A13" s="114" t="s">
        <v>116</v>
      </c>
      <c r="B13" s="114" t="s">
        <v>121</v>
      </c>
      <c r="C13" s="114" t="s">
        <v>1055</v>
      </c>
      <c r="D13" s="157" t="s">
        <v>1218</v>
      </c>
      <c r="E13" s="116" t="s">
        <v>318</v>
      </c>
      <c r="F13" s="117">
        <v>5300000</v>
      </c>
      <c r="G13" s="117"/>
      <c r="H13" s="123" t="s">
        <v>1219</v>
      </c>
      <c r="I13" s="263" t="s">
        <v>1891</v>
      </c>
      <c r="J13" s="123" t="s">
        <v>1219</v>
      </c>
      <c r="K13" s="321" t="s">
        <v>2469</v>
      </c>
      <c r="L13" s="123" t="s">
        <v>1219</v>
      </c>
      <c r="M13" s="123" t="s">
        <v>1219</v>
      </c>
      <c r="N13" s="235" t="s">
        <v>2247</v>
      </c>
      <c r="O13" s="123" t="s">
        <v>1220</v>
      </c>
    </row>
    <row r="14" spans="1:15" ht="123" customHeight="1">
      <c r="A14" s="114" t="s">
        <v>116</v>
      </c>
      <c r="B14" s="114" t="s">
        <v>121</v>
      </c>
      <c r="C14" s="114" t="s">
        <v>1055</v>
      </c>
      <c r="D14" s="157" t="s">
        <v>1221</v>
      </c>
      <c r="E14" s="116" t="s">
        <v>318</v>
      </c>
      <c r="F14" s="117">
        <v>2000000</v>
      </c>
      <c r="G14" s="117"/>
      <c r="H14" s="123" t="s">
        <v>1222</v>
      </c>
      <c r="I14" s="263" t="s">
        <v>2026</v>
      </c>
      <c r="J14" s="123" t="s">
        <v>1222</v>
      </c>
      <c r="K14" s="321" t="s">
        <v>2211</v>
      </c>
      <c r="L14" s="123" t="s">
        <v>1222</v>
      </c>
      <c r="M14" s="123" t="s">
        <v>1222</v>
      </c>
      <c r="N14" s="235" t="s">
        <v>2248</v>
      </c>
      <c r="O14" s="123" t="s">
        <v>1220</v>
      </c>
    </row>
    <row r="15" spans="1:15" ht="153" customHeight="1">
      <c r="A15" s="114" t="s">
        <v>116</v>
      </c>
      <c r="B15" s="114" t="s">
        <v>121</v>
      </c>
      <c r="C15" s="114" t="s">
        <v>1055</v>
      </c>
      <c r="D15" s="157" t="s">
        <v>1223</v>
      </c>
      <c r="E15" s="116" t="s">
        <v>318</v>
      </c>
      <c r="F15" s="117"/>
      <c r="G15" s="117"/>
      <c r="H15" s="123" t="s">
        <v>1224</v>
      </c>
      <c r="I15" s="263" t="s">
        <v>1892</v>
      </c>
      <c r="J15" s="123" t="s">
        <v>1224</v>
      </c>
      <c r="K15" s="321" t="s">
        <v>2462</v>
      </c>
      <c r="L15" s="123" t="s">
        <v>1224</v>
      </c>
      <c r="M15" s="123" t="s">
        <v>1224</v>
      </c>
      <c r="N15" s="235" t="s">
        <v>2249</v>
      </c>
      <c r="O15" s="123" t="s">
        <v>1220</v>
      </c>
    </row>
    <row r="16" spans="1:15" ht="158.25" customHeight="1">
      <c r="A16" s="114" t="s">
        <v>116</v>
      </c>
      <c r="B16" s="114" t="s">
        <v>121</v>
      </c>
      <c r="C16" s="114" t="s">
        <v>1055</v>
      </c>
      <c r="D16" s="157" t="s">
        <v>1225</v>
      </c>
      <c r="E16" s="116" t="s">
        <v>318</v>
      </c>
      <c r="F16" s="117"/>
      <c r="G16" s="117"/>
      <c r="H16" s="123" t="s">
        <v>1226</v>
      </c>
      <c r="I16" s="263" t="s">
        <v>1893</v>
      </c>
      <c r="J16" s="123" t="s">
        <v>1226</v>
      </c>
      <c r="K16" s="321" t="s">
        <v>2212</v>
      </c>
      <c r="L16" s="123" t="s">
        <v>1226</v>
      </c>
      <c r="M16" s="123" t="s">
        <v>1226</v>
      </c>
      <c r="N16" s="235"/>
      <c r="O16" s="123" t="s">
        <v>1220</v>
      </c>
    </row>
    <row r="17" spans="1:15" ht="123.75" customHeight="1">
      <c r="A17" s="114" t="s">
        <v>116</v>
      </c>
      <c r="B17" s="114" t="s">
        <v>121</v>
      </c>
      <c r="C17" s="114" t="s">
        <v>1055</v>
      </c>
      <c r="D17" s="157" t="s">
        <v>1227</v>
      </c>
      <c r="E17" s="116" t="s">
        <v>318</v>
      </c>
      <c r="F17" s="117"/>
      <c r="G17" s="117"/>
      <c r="H17" s="123" t="s">
        <v>1228</v>
      </c>
      <c r="I17" s="263" t="s">
        <v>1894</v>
      </c>
      <c r="J17" s="123" t="s">
        <v>1228</v>
      </c>
      <c r="K17" s="321" t="s">
        <v>2213</v>
      </c>
      <c r="L17" s="123" t="s">
        <v>1228</v>
      </c>
      <c r="M17" s="123" t="s">
        <v>1228</v>
      </c>
      <c r="N17" s="235"/>
      <c r="O17" s="123" t="s">
        <v>1220</v>
      </c>
    </row>
    <row r="18" spans="1:15" ht="136.5" customHeight="1">
      <c r="A18" s="114" t="s">
        <v>116</v>
      </c>
      <c r="B18" s="114" t="s">
        <v>121</v>
      </c>
      <c r="C18" s="114" t="s">
        <v>1055</v>
      </c>
      <c r="D18" s="157" t="s">
        <v>1229</v>
      </c>
      <c r="E18" s="116" t="s">
        <v>318</v>
      </c>
      <c r="F18" s="117"/>
      <c r="G18" s="117"/>
      <c r="H18" s="123" t="s">
        <v>1230</v>
      </c>
      <c r="I18" s="263" t="s">
        <v>1895</v>
      </c>
      <c r="J18" s="123" t="s">
        <v>1230</v>
      </c>
      <c r="K18" s="321" t="s">
        <v>2214</v>
      </c>
      <c r="L18" s="123" t="s">
        <v>1230</v>
      </c>
      <c r="M18" s="123" t="s">
        <v>1230</v>
      </c>
      <c r="N18" s="235"/>
      <c r="O18" s="123" t="s">
        <v>1220</v>
      </c>
    </row>
    <row r="19" spans="1:15" ht="127.5">
      <c r="A19" s="114" t="s">
        <v>116</v>
      </c>
      <c r="B19" s="114" t="s">
        <v>121</v>
      </c>
      <c r="C19" s="114" t="s">
        <v>1055</v>
      </c>
      <c r="D19" s="157" t="s">
        <v>1231</v>
      </c>
      <c r="E19" s="116" t="s">
        <v>318</v>
      </c>
      <c r="F19" s="117"/>
      <c r="G19" s="117"/>
      <c r="H19" s="123" t="s">
        <v>1232</v>
      </c>
      <c r="I19" s="263" t="s">
        <v>1896</v>
      </c>
      <c r="J19" s="123" t="s">
        <v>1232</v>
      </c>
      <c r="K19" s="321" t="s">
        <v>2464</v>
      </c>
      <c r="L19" s="123" t="s">
        <v>1232</v>
      </c>
      <c r="M19" s="123" t="s">
        <v>1232</v>
      </c>
      <c r="N19" s="235" t="s">
        <v>2463</v>
      </c>
      <c r="O19" s="123" t="s">
        <v>1220</v>
      </c>
    </row>
    <row r="20" spans="1:15" ht="109.5" customHeight="1">
      <c r="A20" s="114" t="s">
        <v>116</v>
      </c>
      <c r="B20" s="114" t="s">
        <v>121</v>
      </c>
      <c r="C20" s="114" t="s">
        <v>1055</v>
      </c>
      <c r="D20" s="157" t="s">
        <v>1233</v>
      </c>
      <c r="E20" s="116" t="s">
        <v>318</v>
      </c>
      <c r="F20" s="117"/>
      <c r="G20" s="117"/>
      <c r="H20" s="123" t="s">
        <v>1234</v>
      </c>
      <c r="I20" s="263" t="s">
        <v>1897</v>
      </c>
      <c r="J20" s="123" t="s">
        <v>1234</v>
      </c>
      <c r="K20" s="321" t="s">
        <v>2466</v>
      </c>
      <c r="L20" s="123" t="s">
        <v>1234</v>
      </c>
      <c r="M20" s="123" t="s">
        <v>1234</v>
      </c>
      <c r="N20" s="235" t="s">
        <v>2465</v>
      </c>
      <c r="O20" s="123" t="s">
        <v>1220</v>
      </c>
    </row>
    <row r="21" spans="1:15" ht="111" customHeight="1">
      <c r="A21" s="114" t="s">
        <v>116</v>
      </c>
      <c r="B21" s="114" t="s">
        <v>121</v>
      </c>
      <c r="C21" s="114" t="s">
        <v>1055</v>
      </c>
      <c r="D21" s="157" t="s">
        <v>1235</v>
      </c>
      <c r="E21" s="116" t="s">
        <v>318</v>
      </c>
      <c r="F21" s="117"/>
      <c r="G21" s="117"/>
      <c r="H21" s="117" t="s">
        <v>1236</v>
      </c>
      <c r="I21" s="263" t="s">
        <v>1898</v>
      </c>
      <c r="J21" s="117" t="s">
        <v>1236</v>
      </c>
      <c r="K21" s="348" t="s">
        <v>2215</v>
      </c>
      <c r="L21" s="117" t="s">
        <v>1237</v>
      </c>
      <c r="M21" s="117" t="s">
        <v>1238</v>
      </c>
      <c r="N21" s="353"/>
      <c r="O21" s="117" t="s">
        <v>1239</v>
      </c>
    </row>
    <row r="22" spans="1:15" ht="121.5" customHeight="1">
      <c r="A22" s="114" t="s">
        <v>116</v>
      </c>
      <c r="B22" s="114" t="s">
        <v>121</v>
      </c>
      <c r="C22" s="114" t="s">
        <v>1055</v>
      </c>
      <c r="D22" s="157" t="s">
        <v>1240</v>
      </c>
      <c r="E22" s="116" t="s">
        <v>318</v>
      </c>
      <c r="F22" s="117"/>
      <c r="G22" s="117"/>
      <c r="H22" s="123" t="s">
        <v>1241</v>
      </c>
      <c r="I22" s="263" t="s">
        <v>1899</v>
      </c>
      <c r="J22" s="123" t="s">
        <v>1241</v>
      </c>
      <c r="K22" s="321" t="s">
        <v>2468</v>
      </c>
      <c r="L22" s="123" t="s">
        <v>1241</v>
      </c>
      <c r="M22" s="123" t="s">
        <v>1241</v>
      </c>
      <c r="N22" s="235" t="s">
        <v>2467</v>
      </c>
      <c r="O22" s="123" t="s">
        <v>1220</v>
      </c>
    </row>
    <row r="23" spans="1:15" ht="90" customHeight="1">
      <c r="A23" s="114" t="s">
        <v>116</v>
      </c>
      <c r="B23" s="114" t="s">
        <v>121</v>
      </c>
      <c r="C23" s="114" t="s">
        <v>1055</v>
      </c>
      <c r="D23" s="157" t="s">
        <v>1242</v>
      </c>
      <c r="E23" s="116" t="s">
        <v>318</v>
      </c>
      <c r="F23" s="117"/>
      <c r="G23" s="117"/>
      <c r="H23" s="123" t="s">
        <v>1243</v>
      </c>
      <c r="I23" s="263" t="s">
        <v>1900</v>
      </c>
      <c r="J23" s="123" t="s">
        <v>1243</v>
      </c>
      <c r="K23" s="321" t="s">
        <v>2216</v>
      </c>
      <c r="L23" s="123" t="s">
        <v>1243</v>
      </c>
      <c r="M23" s="123" t="s">
        <v>1243</v>
      </c>
      <c r="N23" s="235"/>
      <c r="O23" s="123" t="s">
        <v>1244</v>
      </c>
    </row>
    <row r="24" spans="1:15" ht="133.5" customHeight="1">
      <c r="A24" s="114" t="s">
        <v>116</v>
      </c>
      <c r="B24" s="114" t="s">
        <v>121</v>
      </c>
      <c r="C24" s="114" t="s">
        <v>1055</v>
      </c>
      <c r="D24" s="123" t="s">
        <v>1245</v>
      </c>
      <c r="E24" s="116" t="s">
        <v>318</v>
      </c>
      <c r="F24" s="117"/>
      <c r="G24" s="117"/>
      <c r="H24" s="123" t="s">
        <v>1246</v>
      </c>
      <c r="I24" s="263" t="s">
        <v>1901</v>
      </c>
      <c r="J24" s="123" t="s">
        <v>1246</v>
      </c>
      <c r="K24" s="321" t="s">
        <v>2217</v>
      </c>
      <c r="L24" s="123" t="s">
        <v>1246</v>
      </c>
      <c r="M24" s="123" t="s">
        <v>1246</v>
      </c>
      <c r="N24" s="235" t="s">
        <v>2256</v>
      </c>
      <c r="O24" s="123" t="s">
        <v>1247</v>
      </c>
    </row>
    <row r="25" spans="1:15" ht="107.25" customHeight="1">
      <c r="A25" s="114" t="s">
        <v>116</v>
      </c>
      <c r="B25" s="114" t="s">
        <v>121</v>
      </c>
      <c r="C25" s="114" t="s">
        <v>1055</v>
      </c>
      <c r="D25" s="157" t="s">
        <v>1248</v>
      </c>
      <c r="E25" s="116" t="s">
        <v>318</v>
      </c>
      <c r="F25" s="117"/>
      <c r="G25" s="117"/>
      <c r="H25" s="123" t="s">
        <v>1249</v>
      </c>
      <c r="I25" s="263" t="s">
        <v>2027</v>
      </c>
      <c r="J25" s="123" t="s">
        <v>1249</v>
      </c>
      <c r="K25" s="321" t="s">
        <v>2218</v>
      </c>
      <c r="L25" s="123" t="s">
        <v>1249</v>
      </c>
      <c r="M25" s="123" t="s">
        <v>1249</v>
      </c>
      <c r="N25" s="235" t="s">
        <v>2250</v>
      </c>
      <c r="O25" s="123" t="s">
        <v>1250</v>
      </c>
    </row>
    <row r="26" spans="1:15" ht="121.5" customHeight="1">
      <c r="A26" s="114" t="s">
        <v>116</v>
      </c>
      <c r="B26" s="114" t="s">
        <v>121</v>
      </c>
      <c r="C26" s="114" t="s">
        <v>1055</v>
      </c>
      <c r="D26" s="157" t="s">
        <v>1251</v>
      </c>
      <c r="E26" s="116" t="s">
        <v>318</v>
      </c>
      <c r="F26" s="117"/>
      <c r="G26" s="117"/>
      <c r="H26" s="123" t="s">
        <v>1252</v>
      </c>
      <c r="I26" s="263" t="s">
        <v>2031</v>
      </c>
      <c r="J26" s="123" t="s">
        <v>1253</v>
      </c>
      <c r="K26" s="321" t="s">
        <v>2219</v>
      </c>
      <c r="L26" s="123" t="s">
        <v>1254</v>
      </c>
      <c r="M26" s="123" t="s">
        <v>1255</v>
      </c>
      <c r="N26" s="235"/>
      <c r="O26" s="123" t="s">
        <v>1256</v>
      </c>
    </row>
    <row r="27" spans="1:15" ht="187.5" customHeight="1">
      <c r="A27" s="114" t="s">
        <v>116</v>
      </c>
      <c r="B27" s="114" t="s">
        <v>121</v>
      </c>
      <c r="C27" s="114" t="s">
        <v>1055</v>
      </c>
      <c r="D27" s="157" t="s">
        <v>1257</v>
      </c>
      <c r="E27" s="116" t="s">
        <v>318</v>
      </c>
      <c r="F27" s="117"/>
      <c r="G27" s="117"/>
      <c r="H27" s="123" t="s">
        <v>1258</v>
      </c>
      <c r="I27" s="263" t="s">
        <v>2028</v>
      </c>
      <c r="J27" s="123" t="s">
        <v>1259</v>
      </c>
      <c r="K27" s="321" t="s">
        <v>2220</v>
      </c>
      <c r="L27" s="123" t="s">
        <v>1260</v>
      </c>
      <c r="M27" s="123"/>
      <c r="N27" s="235" t="s">
        <v>2251</v>
      </c>
      <c r="O27" s="123" t="s">
        <v>1261</v>
      </c>
    </row>
    <row r="28" spans="1:15" ht="86.25" customHeight="1">
      <c r="A28" s="114" t="s">
        <v>116</v>
      </c>
      <c r="B28" s="114" t="s">
        <v>121</v>
      </c>
      <c r="C28" s="114" t="s">
        <v>1055</v>
      </c>
      <c r="D28" s="157" t="s">
        <v>1262</v>
      </c>
      <c r="E28" s="116" t="s">
        <v>318</v>
      </c>
      <c r="F28" s="117"/>
      <c r="G28" s="117">
        <v>100000</v>
      </c>
      <c r="H28" s="123" t="s">
        <v>1263</v>
      </c>
      <c r="I28" s="263" t="s">
        <v>2030</v>
      </c>
      <c r="J28" s="123" t="s">
        <v>1264</v>
      </c>
      <c r="K28" s="321" t="s">
        <v>2221</v>
      </c>
      <c r="L28" s="123" t="s">
        <v>1265</v>
      </c>
      <c r="M28" s="123" t="s">
        <v>1266</v>
      </c>
      <c r="N28" s="235" t="s">
        <v>2252</v>
      </c>
      <c r="O28" s="123" t="s">
        <v>1267</v>
      </c>
    </row>
    <row r="29" spans="1:15" ht="136.5" customHeight="1">
      <c r="A29" s="114" t="s">
        <v>116</v>
      </c>
      <c r="B29" s="114" t="s">
        <v>121</v>
      </c>
      <c r="C29" s="114" t="s">
        <v>1055</v>
      </c>
      <c r="D29" s="157" t="s">
        <v>1268</v>
      </c>
      <c r="E29" s="116" t="s">
        <v>318</v>
      </c>
      <c r="F29" s="117"/>
      <c r="G29" s="117"/>
      <c r="H29" s="123" t="s">
        <v>1269</v>
      </c>
      <c r="I29" s="263" t="s">
        <v>2029</v>
      </c>
      <c r="J29" s="123" t="s">
        <v>1269</v>
      </c>
      <c r="K29" s="321" t="s">
        <v>2029</v>
      </c>
      <c r="L29" s="123" t="s">
        <v>1269</v>
      </c>
      <c r="M29" s="123" t="s">
        <v>1269</v>
      </c>
      <c r="N29" s="235" t="s">
        <v>2253</v>
      </c>
      <c r="O29" s="123" t="s">
        <v>1270</v>
      </c>
    </row>
    <row r="30" spans="1:15" ht="87.75" customHeight="1">
      <c r="A30" s="114" t="s">
        <v>116</v>
      </c>
      <c r="B30" s="114" t="s">
        <v>121</v>
      </c>
      <c r="C30" s="114" t="s">
        <v>1055</v>
      </c>
      <c r="D30" s="123" t="s">
        <v>1271</v>
      </c>
      <c r="E30" s="116" t="s">
        <v>318</v>
      </c>
      <c r="F30" s="117"/>
      <c r="G30" s="117"/>
      <c r="H30" s="123" t="s">
        <v>1272</v>
      </c>
      <c r="I30" s="263" t="s">
        <v>1902</v>
      </c>
      <c r="J30" s="123" t="s">
        <v>1272</v>
      </c>
      <c r="K30" s="321" t="s">
        <v>2222</v>
      </c>
      <c r="L30" s="123" t="s">
        <v>1272</v>
      </c>
      <c r="M30" s="123" t="s">
        <v>1272</v>
      </c>
      <c r="N30" s="235" t="s">
        <v>2254</v>
      </c>
      <c r="O30" s="123" t="s">
        <v>1273</v>
      </c>
    </row>
    <row r="31" spans="1:15" ht="162" customHeight="1">
      <c r="A31" s="114" t="s">
        <v>116</v>
      </c>
      <c r="B31" s="114" t="s">
        <v>139</v>
      </c>
      <c r="C31" s="114" t="s">
        <v>1274</v>
      </c>
      <c r="D31" s="114" t="s">
        <v>1275</v>
      </c>
      <c r="E31" s="116" t="s">
        <v>318</v>
      </c>
      <c r="F31" s="117"/>
      <c r="G31" s="117"/>
      <c r="H31" s="124" t="s">
        <v>1276</v>
      </c>
      <c r="I31" s="283" t="s">
        <v>1932</v>
      </c>
      <c r="J31" s="124" t="s">
        <v>1276</v>
      </c>
      <c r="K31" s="322" t="s">
        <v>2223</v>
      </c>
      <c r="L31" s="124" t="s">
        <v>1276</v>
      </c>
      <c r="M31" s="124" t="s">
        <v>1276</v>
      </c>
      <c r="N31" s="286"/>
      <c r="O31" s="114" t="s">
        <v>1277</v>
      </c>
    </row>
    <row r="32" spans="1:15" ht="102">
      <c r="A32" s="114" t="s">
        <v>116</v>
      </c>
      <c r="B32" s="114" t="s">
        <v>139</v>
      </c>
      <c r="C32" s="114" t="s">
        <v>1274</v>
      </c>
      <c r="D32" s="114" t="s">
        <v>1278</v>
      </c>
      <c r="E32" s="116" t="s">
        <v>318</v>
      </c>
      <c r="F32" s="117"/>
      <c r="G32" s="117"/>
      <c r="H32" s="124" t="s">
        <v>1279</v>
      </c>
      <c r="I32" s="283" t="s">
        <v>1903</v>
      </c>
      <c r="J32" s="124" t="s">
        <v>1280</v>
      </c>
      <c r="K32" s="322" t="s">
        <v>2224</v>
      </c>
      <c r="L32" s="124" t="s">
        <v>1280</v>
      </c>
      <c r="M32" s="124" t="s">
        <v>1280</v>
      </c>
      <c r="N32" s="286"/>
      <c r="O32" s="124" t="s">
        <v>1281</v>
      </c>
    </row>
    <row r="33" spans="1:15" ht="51">
      <c r="A33" s="108" t="s">
        <v>116</v>
      </c>
      <c r="B33" s="118" t="s">
        <v>139</v>
      </c>
      <c r="C33" s="114" t="s">
        <v>994</v>
      </c>
      <c r="D33" s="119" t="s">
        <v>1282</v>
      </c>
      <c r="E33" s="116" t="s">
        <v>318</v>
      </c>
      <c r="F33" s="117"/>
      <c r="G33" s="117">
        <v>40000</v>
      </c>
      <c r="H33" s="114" t="s">
        <v>125</v>
      </c>
      <c r="I33" s="241" t="s">
        <v>125</v>
      </c>
      <c r="J33" s="154" t="s">
        <v>1283</v>
      </c>
      <c r="K33" s="241" t="s">
        <v>2257</v>
      </c>
      <c r="L33" s="114" t="s">
        <v>125</v>
      </c>
      <c r="M33" s="114" t="s">
        <v>125</v>
      </c>
      <c r="N33" s="236"/>
      <c r="O33" s="114" t="s">
        <v>327</v>
      </c>
    </row>
    <row r="34" spans="1:15" ht="51">
      <c r="A34" s="108" t="s">
        <v>116</v>
      </c>
      <c r="B34" s="118" t="s">
        <v>139</v>
      </c>
      <c r="C34" s="118" t="s">
        <v>321</v>
      </c>
      <c r="D34" s="119" t="s">
        <v>1284</v>
      </c>
      <c r="E34" s="116" t="s">
        <v>318</v>
      </c>
      <c r="F34" s="117"/>
      <c r="G34" s="117">
        <v>25000</v>
      </c>
      <c r="H34" s="108" t="s">
        <v>1285</v>
      </c>
      <c r="I34" s="260" t="s">
        <v>1904</v>
      </c>
      <c r="J34" s="108" t="s">
        <v>125</v>
      </c>
      <c r="K34" s="260" t="s">
        <v>1904</v>
      </c>
      <c r="L34" s="108" t="s">
        <v>125</v>
      </c>
      <c r="M34" s="108" t="s">
        <v>125</v>
      </c>
      <c r="N34" s="227"/>
      <c r="O34" s="108" t="s">
        <v>324</v>
      </c>
    </row>
    <row r="35" spans="1:15" ht="51">
      <c r="A35" s="108" t="s">
        <v>116</v>
      </c>
      <c r="B35" s="118" t="s">
        <v>139</v>
      </c>
      <c r="C35" s="118" t="s">
        <v>321</v>
      </c>
      <c r="D35" s="119" t="s">
        <v>1668</v>
      </c>
      <c r="E35" s="116" t="s">
        <v>318</v>
      </c>
      <c r="F35" s="117"/>
      <c r="G35" s="117">
        <v>30000</v>
      </c>
      <c r="H35" s="108" t="s">
        <v>1684</v>
      </c>
      <c r="I35" s="260" t="s">
        <v>1905</v>
      </c>
      <c r="J35" s="108" t="s">
        <v>125</v>
      </c>
      <c r="K35" s="317" t="s">
        <v>2225</v>
      </c>
      <c r="L35" s="108" t="s">
        <v>125</v>
      </c>
      <c r="M35" s="108" t="s">
        <v>125</v>
      </c>
      <c r="N35" s="227"/>
      <c r="O35" s="108" t="s">
        <v>324</v>
      </c>
    </row>
    <row r="36" spans="1:15" ht="63.75">
      <c r="A36" s="106" t="s">
        <v>116</v>
      </c>
      <c r="B36" s="100" t="s">
        <v>144</v>
      </c>
      <c r="C36" s="106" t="s">
        <v>1286</v>
      </c>
      <c r="D36" s="114" t="s">
        <v>1287</v>
      </c>
      <c r="E36" s="116" t="s">
        <v>318</v>
      </c>
      <c r="F36" s="122"/>
      <c r="G36" s="122"/>
      <c r="H36" s="142" t="s">
        <v>1288</v>
      </c>
      <c r="I36" s="241" t="s">
        <v>1906</v>
      </c>
      <c r="J36" s="142" t="s">
        <v>1288</v>
      </c>
      <c r="K36" s="265" t="s">
        <v>2226</v>
      </c>
      <c r="L36" s="142" t="s">
        <v>1288</v>
      </c>
      <c r="M36" s="142" t="s">
        <v>1288</v>
      </c>
      <c r="N36" s="236"/>
      <c r="O36" s="142" t="s">
        <v>1289</v>
      </c>
    </row>
    <row r="37" spans="1:15" ht="76.5">
      <c r="A37" s="114" t="s">
        <v>116</v>
      </c>
      <c r="B37" s="98" t="s">
        <v>144</v>
      </c>
      <c r="C37" s="114" t="s">
        <v>1290</v>
      </c>
      <c r="D37" s="115" t="s">
        <v>1291</v>
      </c>
      <c r="E37" s="116" t="s">
        <v>318</v>
      </c>
      <c r="F37" s="117"/>
      <c r="G37" s="117">
        <v>100000</v>
      </c>
      <c r="H37" s="124" t="s">
        <v>1292</v>
      </c>
      <c r="I37" s="283" t="s">
        <v>1907</v>
      </c>
      <c r="J37" s="124" t="s">
        <v>1293</v>
      </c>
      <c r="K37" s="322" t="s">
        <v>2227</v>
      </c>
      <c r="L37" s="114" t="s">
        <v>1294</v>
      </c>
      <c r="M37" s="114" t="s">
        <v>1295</v>
      </c>
      <c r="N37" s="236"/>
      <c r="O37" s="114" t="s">
        <v>1296</v>
      </c>
    </row>
    <row r="38" spans="1:15" ht="76.5">
      <c r="A38" s="106" t="s">
        <v>116</v>
      </c>
      <c r="B38" s="100" t="s">
        <v>144</v>
      </c>
      <c r="C38" s="106" t="s">
        <v>1290</v>
      </c>
      <c r="D38" s="114" t="s">
        <v>1297</v>
      </c>
      <c r="E38" s="116" t="s">
        <v>318</v>
      </c>
      <c r="F38" s="122"/>
      <c r="G38" s="122"/>
      <c r="H38" s="142" t="s">
        <v>1298</v>
      </c>
      <c r="I38" s="241" t="s">
        <v>1908</v>
      </c>
      <c r="J38" s="142" t="s">
        <v>1299</v>
      </c>
      <c r="K38" s="265" t="s">
        <v>2228</v>
      </c>
      <c r="L38" s="142" t="s">
        <v>1300</v>
      </c>
      <c r="M38" s="142" t="s">
        <v>1301</v>
      </c>
      <c r="N38" s="236"/>
      <c r="O38" s="142" t="s">
        <v>1297</v>
      </c>
    </row>
    <row r="39" spans="1:15" ht="107.25" customHeight="1">
      <c r="A39" s="106" t="s">
        <v>116</v>
      </c>
      <c r="B39" s="100" t="s">
        <v>144</v>
      </c>
      <c r="C39" s="106" t="s">
        <v>1290</v>
      </c>
      <c r="D39" s="114" t="s">
        <v>1302</v>
      </c>
      <c r="E39" s="116" t="s">
        <v>318</v>
      </c>
      <c r="F39" s="122"/>
      <c r="G39" s="122"/>
      <c r="H39" s="142" t="s">
        <v>1303</v>
      </c>
      <c r="I39" s="241" t="s">
        <v>1909</v>
      </c>
      <c r="J39" s="142" t="s">
        <v>1304</v>
      </c>
      <c r="K39" s="265" t="s">
        <v>2229</v>
      </c>
      <c r="L39" s="142" t="s">
        <v>1305</v>
      </c>
      <c r="M39" s="142" t="s">
        <v>1306</v>
      </c>
      <c r="N39" s="236"/>
      <c r="O39" s="142" t="s">
        <v>1307</v>
      </c>
    </row>
    <row r="40" spans="1:15" ht="63.75">
      <c r="A40" s="114" t="s">
        <v>116</v>
      </c>
      <c r="B40" s="100" t="s">
        <v>144</v>
      </c>
      <c r="C40" s="106" t="s">
        <v>1290</v>
      </c>
      <c r="D40" s="115" t="s">
        <v>1308</v>
      </c>
      <c r="E40" s="116" t="s">
        <v>318</v>
      </c>
      <c r="F40" s="117"/>
      <c r="G40" s="117">
        <v>70000</v>
      </c>
      <c r="H40" s="124" t="s">
        <v>1309</v>
      </c>
      <c r="I40" s="283" t="s">
        <v>1910</v>
      </c>
      <c r="J40" s="124" t="s">
        <v>1310</v>
      </c>
      <c r="K40" s="322" t="s">
        <v>2258</v>
      </c>
      <c r="L40" s="114" t="s">
        <v>1311</v>
      </c>
      <c r="M40" s="114" t="s">
        <v>1311</v>
      </c>
      <c r="N40" s="236"/>
      <c r="O40" s="114" t="s">
        <v>1312</v>
      </c>
    </row>
    <row r="41" spans="1:15" ht="124.5" customHeight="1">
      <c r="A41" s="106" t="s">
        <v>116</v>
      </c>
      <c r="B41" s="100" t="s">
        <v>144</v>
      </c>
      <c r="C41" s="106" t="s">
        <v>1290</v>
      </c>
      <c r="D41" s="114" t="s">
        <v>1313</v>
      </c>
      <c r="E41" s="116" t="s">
        <v>318</v>
      </c>
      <c r="F41" s="122"/>
      <c r="G41" s="122"/>
      <c r="H41" s="142" t="s">
        <v>1314</v>
      </c>
      <c r="I41" s="241" t="s">
        <v>1911</v>
      </c>
      <c r="J41" s="142" t="s">
        <v>1314</v>
      </c>
      <c r="K41" s="265" t="s">
        <v>2230</v>
      </c>
      <c r="L41" s="142" t="s">
        <v>1314</v>
      </c>
      <c r="M41" s="142" t="s">
        <v>1314</v>
      </c>
      <c r="N41" s="236"/>
      <c r="O41" s="142" t="s">
        <v>798</v>
      </c>
    </row>
    <row r="42" spans="1:15" ht="140.25">
      <c r="A42" s="114" t="s">
        <v>116</v>
      </c>
      <c r="B42" s="100" t="s">
        <v>144</v>
      </c>
      <c r="C42" s="114" t="s">
        <v>1290</v>
      </c>
      <c r="D42" s="114" t="s">
        <v>1315</v>
      </c>
      <c r="E42" s="116" t="s">
        <v>318</v>
      </c>
      <c r="F42" s="117"/>
      <c r="G42" s="117"/>
      <c r="H42" s="114" t="s">
        <v>1316</v>
      </c>
      <c r="I42" s="241" t="s">
        <v>1912</v>
      </c>
      <c r="J42" s="114" t="s">
        <v>1316</v>
      </c>
      <c r="K42" s="265" t="s">
        <v>2231</v>
      </c>
      <c r="L42" s="114" t="s">
        <v>1317</v>
      </c>
      <c r="M42" s="114" t="s">
        <v>1318</v>
      </c>
      <c r="N42" s="236"/>
      <c r="O42" s="114" t="s">
        <v>1319</v>
      </c>
    </row>
    <row r="43" spans="1:15" ht="102">
      <c r="A43" s="106" t="s">
        <v>116</v>
      </c>
      <c r="B43" s="100" t="s">
        <v>144</v>
      </c>
      <c r="C43" s="106" t="s">
        <v>1290</v>
      </c>
      <c r="D43" s="114" t="s">
        <v>1320</v>
      </c>
      <c r="E43" s="116" t="s">
        <v>318</v>
      </c>
      <c r="F43" s="117">
        <v>6500</v>
      </c>
      <c r="G43" s="122"/>
      <c r="H43" s="142" t="s">
        <v>1321</v>
      </c>
      <c r="I43" s="241" t="s">
        <v>1913</v>
      </c>
      <c r="J43" s="142" t="s">
        <v>1322</v>
      </c>
      <c r="K43" s="265" t="s">
        <v>2232</v>
      </c>
      <c r="L43" s="142" t="s">
        <v>1321</v>
      </c>
      <c r="M43" s="142" t="s">
        <v>1322</v>
      </c>
      <c r="N43" s="236"/>
      <c r="O43" s="142" t="s">
        <v>1323</v>
      </c>
    </row>
    <row r="44" spans="1:15" ht="119.25" customHeight="1">
      <c r="A44" s="106" t="s">
        <v>116</v>
      </c>
      <c r="B44" s="100" t="s">
        <v>144</v>
      </c>
      <c r="C44" s="106" t="s">
        <v>1290</v>
      </c>
      <c r="D44" s="114" t="s">
        <v>1324</v>
      </c>
      <c r="E44" s="116" t="s">
        <v>318</v>
      </c>
      <c r="F44" s="117">
        <v>72000</v>
      </c>
      <c r="G44" s="122"/>
      <c r="H44" s="142" t="s">
        <v>1325</v>
      </c>
      <c r="I44" s="241" t="s">
        <v>1914</v>
      </c>
      <c r="J44" s="142" t="s">
        <v>1326</v>
      </c>
      <c r="K44" s="265" t="s">
        <v>2233</v>
      </c>
      <c r="L44" s="142" t="s">
        <v>1327</v>
      </c>
      <c r="M44" s="142" t="s">
        <v>1328</v>
      </c>
      <c r="N44" s="236"/>
      <c r="O44" s="142" t="s">
        <v>1329</v>
      </c>
    </row>
    <row r="45" spans="1:15" ht="71.25" customHeight="1">
      <c r="A45" s="114" t="s">
        <v>116</v>
      </c>
      <c r="B45" s="100" t="s">
        <v>144</v>
      </c>
      <c r="C45" s="106" t="s">
        <v>1290</v>
      </c>
      <c r="D45" s="114" t="s">
        <v>1330</v>
      </c>
      <c r="E45" s="116" t="s">
        <v>318</v>
      </c>
      <c r="F45" s="117"/>
      <c r="G45" s="117"/>
      <c r="H45" s="124" t="s">
        <v>1331</v>
      </c>
      <c r="I45" s="283" t="s">
        <v>1915</v>
      </c>
      <c r="J45" s="124" t="s">
        <v>1331</v>
      </c>
      <c r="K45" s="322" t="s">
        <v>2234</v>
      </c>
      <c r="L45" s="114" t="s">
        <v>1331</v>
      </c>
      <c r="M45" s="114" t="s">
        <v>1331</v>
      </c>
      <c r="N45" s="236"/>
      <c r="O45" s="114" t="s">
        <v>1332</v>
      </c>
    </row>
    <row r="46" spans="1:15" ht="165.75">
      <c r="A46" s="106" t="s">
        <v>116</v>
      </c>
      <c r="B46" s="100" t="s">
        <v>144</v>
      </c>
      <c r="C46" s="106" t="s">
        <v>154</v>
      </c>
      <c r="D46" s="114" t="s">
        <v>1333</v>
      </c>
      <c r="E46" s="116" t="s">
        <v>1334</v>
      </c>
      <c r="F46" s="122" t="s">
        <v>1335</v>
      </c>
      <c r="G46" s="122"/>
      <c r="H46" s="142" t="s">
        <v>1336</v>
      </c>
      <c r="I46" s="241" t="s">
        <v>1916</v>
      </c>
      <c r="J46" s="142" t="s">
        <v>1337</v>
      </c>
      <c r="K46" s="265" t="s">
        <v>2235</v>
      </c>
      <c r="L46" s="106" t="s">
        <v>1338</v>
      </c>
      <c r="M46" s="106" t="s">
        <v>1338</v>
      </c>
      <c r="N46" s="236"/>
      <c r="O46" s="142" t="s">
        <v>1339</v>
      </c>
    </row>
    <row r="47" spans="1:15" ht="216.75">
      <c r="A47" s="106" t="s">
        <v>116</v>
      </c>
      <c r="B47" s="100" t="s">
        <v>144</v>
      </c>
      <c r="C47" s="106" t="s">
        <v>154</v>
      </c>
      <c r="D47" s="114" t="s">
        <v>1340</v>
      </c>
      <c r="E47" s="116" t="s">
        <v>318</v>
      </c>
      <c r="F47" s="122" t="s">
        <v>1341</v>
      </c>
      <c r="G47" s="122"/>
      <c r="H47" s="114" t="s">
        <v>1342</v>
      </c>
      <c r="I47" s="241" t="s">
        <v>1917</v>
      </c>
      <c r="J47" s="114" t="s">
        <v>1342</v>
      </c>
      <c r="K47" s="351" t="s">
        <v>2236</v>
      </c>
      <c r="L47" s="114" t="s">
        <v>1342</v>
      </c>
      <c r="M47" s="114" t="s">
        <v>1342</v>
      </c>
      <c r="N47" s="236"/>
      <c r="O47" s="114" t="s">
        <v>1343</v>
      </c>
    </row>
    <row r="48" spans="1:15" ht="228" customHeight="1">
      <c r="A48" s="106" t="s">
        <v>116</v>
      </c>
      <c r="B48" s="100" t="s">
        <v>144</v>
      </c>
      <c r="C48" s="106" t="s">
        <v>154</v>
      </c>
      <c r="D48" s="114" t="s">
        <v>1344</v>
      </c>
      <c r="E48" s="116" t="s">
        <v>318</v>
      </c>
      <c r="F48" s="122" t="s">
        <v>1345</v>
      </c>
      <c r="G48" s="122"/>
      <c r="H48" s="114" t="s">
        <v>1346</v>
      </c>
      <c r="I48" s="241" t="s">
        <v>1918</v>
      </c>
      <c r="J48" s="114" t="s">
        <v>1347</v>
      </c>
      <c r="K48" s="351" t="s">
        <v>2236</v>
      </c>
      <c r="L48" s="114" t="s">
        <v>1348</v>
      </c>
      <c r="M48" s="114" t="s">
        <v>1349</v>
      </c>
      <c r="N48" s="354"/>
      <c r="O48" s="142" t="s">
        <v>1350</v>
      </c>
    </row>
    <row r="49" spans="1:15" ht="122.25" customHeight="1">
      <c r="A49" s="106" t="s">
        <v>116</v>
      </c>
      <c r="B49" s="100" t="s">
        <v>144</v>
      </c>
      <c r="C49" s="106" t="s">
        <v>154</v>
      </c>
      <c r="D49" s="114" t="s">
        <v>1351</v>
      </c>
      <c r="E49" s="116" t="s">
        <v>318</v>
      </c>
      <c r="F49" s="117"/>
      <c r="G49" s="117"/>
      <c r="H49" s="158" t="s">
        <v>1352</v>
      </c>
      <c r="I49" s="284" t="s">
        <v>1919</v>
      </c>
      <c r="J49" s="158" t="s">
        <v>1353</v>
      </c>
      <c r="K49" s="352" t="s">
        <v>2237</v>
      </c>
      <c r="L49" s="158" t="s">
        <v>1354</v>
      </c>
      <c r="M49" s="158" t="s">
        <v>1355</v>
      </c>
      <c r="N49" s="355"/>
      <c r="O49" s="158" t="s">
        <v>1356</v>
      </c>
    </row>
    <row r="50" spans="1:15" ht="200.25" customHeight="1">
      <c r="A50" s="106" t="s">
        <v>116</v>
      </c>
      <c r="B50" s="100" t="s">
        <v>144</v>
      </c>
      <c r="C50" s="106" t="s">
        <v>154</v>
      </c>
      <c r="D50" s="114" t="s">
        <v>1357</v>
      </c>
      <c r="E50" s="116" t="s">
        <v>318</v>
      </c>
      <c r="F50" s="199">
        <v>3968179</v>
      </c>
      <c r="G50" s="16"/>
      <c r="H50" s="108" t="s">
        <v>1358</v>
      </c>
      <c r="I50" s="260" t="s">
        <v>1920</v>
      </c>
      <c r="J50" s="108" t="s">
        <v>1358</v>
      </c>
      <c r="K50" s="317" t="s">
        <v>2238</v>
      </c>
      <c r="L50" s="108" t="s">
        <v>1358</v>
      </c>
      <c r="M50" s="108" t="s">
        <v>1358</v>
      </c>
      <c r="N50" s="227"/>
      <c r="O50" s="108" t="s">
        <v>128</v>
      </c>
    </row>
    <row r="51" spans="1:15" ht="209.25" customHeight="1">
      <c r="A51" s="106" t="s">
        <v>116</v>
      </c>
      <c r="B51" s="100" t="s">
        <v>144</v>
      </c>
      <c r="C51" s="106" t="s">
        <v>154</v>
      </c>
      <c r="D51" s="114" t="s">
        <v>1359</v>
      </c>
      <c r="E51" s="116" t="s">
        <v>318</v>
      </c>
      <c r="F51" s="199">
        <v>30000</v>
      </c>
      <c r="G51" s="16"/>
      <c r="H51" s="108" t="s">
        <v>1360</v>
      </c>
      <c r="I51" s="260" t="s">
        <v>1921</v>
      </c>
      <c r="J51" s="108" t="s">
        <v>1361</v>
      </c>
      <c r="K51" s="260" t="s">
        <v>2259</v>
      </c>
      <c r="L51" s="108" t="s">
        <v>1362</v>
      </c>
      <c r="M51" s="108" t="s">
        <v>1363</v>
      </c>
      <c r="N51" s="264" t="s">
        <v>2255</v>
      </c>
      <c r="O51" s="108" t="s">
        <v>1364</v>
      </c>
    </row>
    <row r="52" spans="1:15" ht="63.75">
      <c r="A52" s="114" t="s">
        <v>116</v>
      </c>
      <c r="B52" s="100" t="s">
        <v>144</v>
      </c>
      <c r="C52" s="114" t="s">
        <v>1365</v>
      </c>
      <c r="D52" s="114" t="s">
        <v>1366</v>
      </c>
      <c r="E52" s="116" t="s">
        <v>318</v>
      </c>
      <c r="F52" s="117"/>
      <c r="G52" s="117"/>
      <c r="H52" s="124" t="s">
        <v>1367</v>
      </c>
      <c r="I52" s="283" t="s">
        <v>1922</v>
      </c>
      <c r="J52" s="124" t="s">
        <v>1368</v>
      </c>
      <c r="K52" s="322" t="s">
        <v>2239</v>
      </c>
      <c r="L52" s="124" t="s">
        <v>1368</v>
      </c>
      <c r="M52" s="124" t="s">
        <v>1368</v>
      </c>
      <c r="N52" s="286"/>
      <c r="O52" s="114" t="s">
        <v>1369</v>
      </c>
    </row>
    <row r="53" spans="1:15" ht="202.5" customHeight="1">
      <c r="A53" s="114" t="s">
        <v>116</v>
      </c>
      <c r="B53" s="100" t="s">
        <v>144</v>
      </c>
      <c r="C53" s="114" t="s">
        <v>1365</v>
      </c>
      <c r="D53" s="114" t="s">
        <v>1370</v>
      </c>
      <c r="E53" s="116" t="s">
        <v>318</v>
      </c>
      <c r="F53" s="117"/>
      <c r="G53" s="117"/>
      <c r="H53" s="124" t="s">
        <v>1371</v>
      </c>
      <c r="I53" s="283" t="s">
        <v>1923</v>
      </c>
      <c r="J53" s="124" t="s">
        <v>1371</v>
      </c>
      <c r="K53" s="322" t="s">
        <v>2240</v>
      </c>
      <c r="L53" s="124" t="s">
        <v>1371</v>
      </c>
      <c r="M53" s="124" t="s">
        <v>1371</v>
      </c>
      <c r="N53" s="286"/>
      <c r="O53" s="114" t="s">
        <v>1372</v>
      </c>
    </row>
    <row r="54" spans="1:15" ht="68.25" customHeight="1">
      <c r="A54" s="114" t="s">
        <v>116</v>
      </c>
      <c r="B54" s="100" t="s">
        <v>144</v>
      </c>
      <c r="C54" s="114" t="s">
        <v>1365</v>
      </c>
      <c r="D54" s="114" t="s">
        <v>1373</v>
      </c>
      <c r="E54" s="116" t="s">
        <v>318</v>
      </c>
      <c r="F54" s="117"/>
      <c r="G54" s="117"/>
      <c r="H54" s="124" t="s">
        <v>1374</v>
      </c>
      <c r="I54" s="283" t="s">
        <v>1924</v>
      </c>
      <c r="J54" s="124" t="s">
        <v>1374</v>
      </c>
      <c r="K54" s="322" t="s">
        <v>2241</v>
      </c>
      <c r="L54" s="123" t="s">
        <v>1374</v>
      </c>
      <c r="M54" s="123" t="s">
        <v>1374</v>
      </c>
      <c r="N54" s="235"/>
      <c r="O54" s="114" t="s">
        <v>1375</v>
      </c>
    </row>
    <row r="55" spans="1:15" ht="76.5">
      <c r="A55" s="106" t="s">
        <v>116</v>
      </c>
      <c r="B55" s="100" t="s">
        <v>144</v>
      </c>
      <c r="C55" s="114" t="s">
        <v>1376</v>
      </c>
      <c r="D55" s="114" t="s">
        <v>1377</v>
      </c>
      <c r="E55" s="116" t="s">
        <v>318</v>
      </c>
      <c r="F55" s="117">
        <v>1000000</v>
      </c>
      <c r="G55" s="122"/>
      <c r="H55" s="159" t="s">
        <v>1767</v>
      </c>
      <c r="I55" s="285" t="s">
        <v>1925</v>
      </c>
      <c r="J55" s="142" t="s">
        <v>1768</v>
      </c>
      <c r="K55" s="265" t="s">
        <v>2242</v>
      </c>
      <c r="L55" s="142"/>
      <c r="M55" s="142" t="s">
        <v>1378</v>
      </c>
      <c r="N55" s="236"/>
      <c r="O55" s="142" t="s">
        <v>1379</v>
      </c>
    </row>
    <row r="56" spans="1:15" ht="138.75" customHeight="1">
      <c r="A56" s="106" t="s">
        <v>116</v>
      </c>
      <c r="B56" s="100" t="s">
        <v>144</v>
      </c>
      <c r="C56" s="114" t="s">
        <v>1376</v>
      </c>
      <c r="D56" s="114" t="s">
        <v>1380</v>
      </c>
      <c r="E56" s="116" t="s">
        <v>318</v>
      </c>
      <c r="F56" s="122">
        <v>70000</v>
      </c>
      <c r="G56" s="122"/>
      <c r="H56" s="142" t="s">
        <v>1760</v>
      </c>
      <c r="I56" s="241" t="s">
        <v>1926</v>
      </c>
      <c r="J56" s="106" t="s">
        <v>1761</v>
      </c>
      <c r="K56" s="265" t="s">
        <v>2243</v>
      </c>
      <c r="L56" s="106" t="s">
        <v>1761</v>
      </c>
      <c r="M56" s="106" t="s">
        <v>1761</v>
      </c>
      <c r="N56" s="236"/>
      <c r="O56" s="142" t="s">
        <v>1381</v>
      </c>
    </row>
    <row r="57" spans="1:15" ht="175.5" customHeight="1">
      <c r="A57" s="106" t="s">
        <v>116</v>
      </c>
      <c r="B57" s="100" t="s">
        <v>144</v>
      </c>
      <c r="C57" s="114" t="s">
        <v>1376</v>
      </c>
      <c r="D57" s="114" t="s">
        <v>1382</v>
      </c>
      <c r="E57" s="116" t="s">
        <v>318</v>
      </c>
      <c r="F57" s="122">
        <v>140000</v>
      </c>
      <c r="G57" s="122"/>
      <c r="H57" s="142" t="s">
        <v>1383</v>
      </c>
      <c r="I57" s="241" t="s">
        <v>1927</v>
      </c>
      <c r="J57" s="142" t="s">
        <v>1383</v>
      </c>
      <c r="K57" s="265" t="s">
        <v>2244</v>
      </c>
      <c r="L57" s="142" t="s">
        <v>1383</v>
      </c>
      <c r="M57" s="142" t="s">
        <v>1383</v>
      </c>
      <c r="N57" s="236"/>
      <c r="O57" s="142" t="s">
        <v>1384</v>
      </c>
    </row>
    <row r="58" spans="1:15" ht="89.25">
      <c r="A58" s="106" t="s">
        <v>116</v>
      </c>
      <c r="B58" s="100" t="s">
        <v>144</v>
      </c>
      <c r="C58" s="114" t="s">
        <v>1376</v>
      </c>
      <c r="D58" s="114" t="s">
        <v>1385</v>
      </c>
      <c r="E58" s="116" t="s">
        <v>318</v>
      </c>
      <c r="F58" s="122">
        <v>500000</v>
      </c>
      <c r="G58" s="122"/>
      <c r="H58" s="142" t="s">
        <v>1386</v>
      </c>
      <c r="I58" s="241" t="s">
        <v>1933</v>
      </c>
      <c r="J58" s="142" t="s">
        <v>125</v>
      </c>
      <c r="K58" s="265" t="s">
        <v>125</v>
      </c>
      <c r="L58" s="142" t="s">
        <v>125</v>
      </c>
      <c r="M58" s="142" t="s">
        <v>125</v>
      </c>
      <c r="N58" s="236"/>
      <c r="O58" s="142" t="s">
        <v>1387</v>
      </c>
    </row>
    <row r="59" spans="1:15" ht="63.75">
      <c r="A59" s="108" t="s">
        <v>157</v>
      </c>
      <c r="B59" s="125" t="s">
        <v>175</v>
      </c>
      <c r="C59" s="125" t="s">
        <v>194</v>
      </c>
      <c r="D59" s="118" t="s">
        <v>1388</v>
      </c>
      <c r="E59" s="116" t="s">
        <v>318</v>
      </c>
      <c r="F59" s="117"/>
      <c r="G59" s="117"/>
      <c r="H59" s="108" t="s">
        <v>1389</v>
      </c>
      <c r="I59" s="260" t="s">
        <v>1782</v>
      </c>
      <c r="J59" s="108" t="s">
        <v>1390</v>
      </c>
      <c r="K59" s="260" t="s">
        <v>1782</v>
      </c>
      <c r="L59" s="108" t="s">
        <v>1391</v>
      </c>
      <c r="M59" s="108"/>
      <c r="N59" s="227"/>
      <c r="O59" s="108" t="s">
        <v>1685</v>
      </c>
    </row>
    <row r="60" spans="1:15" ht="166.5" customHeight="1">
      <c r="A60" s="106" t="s">
        <v>157</v>
      </c>
      <c r="B60" s="142" t="s">
        <v>175</v>
      </c>
      <c r="C60" s="106" t="s">
        <v>1145</v>
      </c>
      <c r="D60" s="123" t="s">
        <v>1392</v>
      </c>
      <c r="E60" s="116" t="s">
        <v>318</v>
      </c>
      <c r="F60" s="122"/>
      <c r="G60" s="122"/>
      <c r="H60" s="121" t="s">
        <v>1393</v>
      </c>
      <c r="I60" s="263" t="s">
        <v>1928</v>
      </c>
      <c r="J60" s="121" t="s">
        <v>1393</v>
      </c>
      <c r="K60" s="321" t="s">
        <v>2245</v>
      </c>
      <c r="L60" s="121" t="s">
        <v>1393</v>
      </c>
      <c r="M60" s="121" t="s">
        <v>1393</v>
      </c>
      <c r="N60" s="235"/>
      <c r="O60" s="121" t="s">
        <v>1394</v>
      </c>
    </row>
    <row r="61" spans="1:15" ht="120.75" customHeight="1">
      <c r="A61" s="106" t="s">
        <v>157</v>
      </c>
      <c r="B61" s="142" t="s">
        <v>175</v>
      </c>
      <c r="C61" s="106" t="s">
        <v>1145</v>
      </c>
      <c r="D61" s="123" t="s">
        <v>1395</v>
      </c>
      <c r="E61" s="116" t="s">
        <v>318</v>
      </c>
      <c r="F61" s="122"/>
      <c r="G61" s="122"/>
      <c r="H61" s="121" t="s">
        <v>1396</v>
      </c>
      <c r="I61" s="263" t="s">
        <v>1929</v>
      </c>
      <c r="J61" s="121" t="s">
        <v>1397</v>
      </c>
      <c r="K61" s="263" t="s">
        <v>1929</v>
      </c>
      <c r="L61" s="121" t="s">
        <v>1397</v>
      </c>
      <c r="M61" s="121" t="s">
        <v>1397</v>
      </c>
      <c r="N61" s="235"/>
      <c r="O61" s="121" t="s">
        <v>1398</v>
      </c>
    </row>
    <row r="62" spans="1:15" ht="106.5" customHeight="1">
      <c r="A62" s="120" t="s">
        <v>263</v>
      </c>
      <c r="B62" s="121" t="s">
        <v>1139</v>
      </c>
      <c r="C62" s="142" t="s">
        <v>1399</v>
      </c>
      <c r="D62" s="123" t="s">
        <v>1400</v>
      </c>
      <c r="E62" s="116" t="s">
        <v>318</v>
      </c>
      <c r="F62" s="122"/>
      <c r="G62" s="122"/>
      <c r="H62" s="121" t="s">
        <v>1401</v>
      </c>
      <c r="I62" s="263" t="s">
        <v>1930</v>
      </c>
      <c r="J62" s="121" t="s">
        <v>1401</v>
      </c>
      <c r="K62" s="263" t="s">
        <v>1930</v>
      </c>
      <c r="L62" s="121" t="s">
        <v>1401</v>
      </c>
      <c r="M62" s="121" t="s">
        <v>1401</v>
      </c>
      <c r="N62" s="235"/>
      <c r="O62" s="121" t="s">
        <v>1402</v>
      </c>
    </row>
    <row r="63" spans="1:15" ht="112.5" customHeight="1">
      <c r="A63" s="108" t="s">
        <v>304</v>
      </c>
      <c r="B63" s="125" t="s">
        <v>404</v>
      </c>
      <c r="C63" s="125" t="s">
        <v>422</v>
      </c>
      <c r="D63" s="108" t="s">
        <v>423</v>
      </c>
      <c r="E63" s="116" t="s">
        <v>318</v>
      </c>
      <c r="F63" s="122"/>
      <c r="G63" s="122"/>
      <c r="H63" s="125" t="s">
        <v>569</v>
      </c>
      <c r="I63" s="260" t="s">
        <v>1931</v>
      </c>
      <c r="J63" s="125" t="s">
        <v>570</v>
      </c>
      <c r="K63" s="260" t="s">
        <v>1931</v>
      </c>
      <c r="L63" s="125" t="s">
        <v>571</v>
      </c>
      <c r="M63" s="125" t="s">
        <v>572</v>
      </c>
      <c r="N63" s="227" t="s">
        <v>1982</v>
      </c>
      <c r="O63" s="125" t="s">
        <v>573</v>
      </c>
    </row>
  </sheetData>
  <mergeCells count="1">
    <mergeCell ref="A1:O1"/>
  </mergeCells>
  <pageMargins left="0.70866141732283472" right="0.70866141732283472" top="0.74803149606299213" bottom="0.74803149606299213" header="0.31496062992125984" footer="0.31496062992125984"/>
  <pageSetup paperSize="9" scale="58" orientation="landscape" horizontalDpi="300" verticalDpi="300" r:id="rId1"/>
  <headerFooter>
    <oddFooter>&amp;R&amp;P</oddFooter>
  </headerFooter>
</worksheet>
</file>

<file path=xl/worksheets/sheet23.xml><?xml version="1.0" encoding="utf-8"?>
<worksheet xmlns="http://schemas.openxmlformats.org/spreadsheetml/2006/main" xmlns:r="http://schemas.openxmlformats.org/officeDocument/2006/relationships">
  <dimension ref="A1:M22"/>
  <sheetViews>
    <sheetView view="pageBreakPreview" zoomScale="81" zoomScaleSheetLayoutView="81" workbookViewId="0">
      <selection activeCell="G18" sqref="G18"/>
    </sheetView>
  </sheetViews>
  <sheetFormatPr defaultRowHeight="15"/>
  <cols>
    <col min="2" max="2" width="16.7109375" customWidth="1"/>
    <col min="3" max="3" width="14.28515625" customWidth="1"/>
    <col min="4" max="4" width="25.7109375" customWidth="1"/>
    <col min="5" max="5" width="10.85546875" customWidth="1"/>
    <col min="6" max="12" width="10.42578125" customWidth="1"/>
    <col min="13" max="13" width="18.28515625" customWidth="1"/>
  </cols>
  <sheetData>
    <row r="1" spans="1:13" ht="18">
      <c r="A1" s="404" t="s">
        <v>1403</v>
      </c>
      <c r="B1" s="404"/>
      <c r="C1" s="404"/>
      <c r="D1" s="404"/>
      <c r="E1" s="404"/>
      <c r="F1" s="404"/>
      <c r="G1" s="404"/>
      <c r="H1" s="404"/>
      <c r="I1" s="404"/>
      <c r="J1" s="404"/>
      <c r="K1" s="404"/>
      <c r="L1" s="404"/>
      <c r="M1" s="404"/>
    </row>
    <row r="2" spans="1:13" ht="38.25">
      <c r="A2" s="75" t="s">
        <v>315</v>
      </c>
      <c r="B2" s="75" t="s">
        <v>62</v>
      </c>
      <c r="C2" s="75" t="s">
        <v>63</v>
      </c>
      <c r="D2" s="75" t="s">
        <v>65</v>
      </c>
      <c r="E2" s="75" t="s">
        <v>99</v>
      </c>
      <c r="F2" s="76" t="s">
        <v>94</v>
      </c>
      <c r="G2" s="76" t="s">
        <v>1771</v>
      </c>
      <c r="H2" s="76" t="s">
        <v>95</v>
      </c>
      <c r="I2" s="76" t="s">
        <v>2034</v>
      </c>
      <c r="J2" s="76" t="s">
        <v>96</v>
      </c>
      <c r="K2" s="76" t="s">
        <v>97</v>
      </c>
      <c r="L2" s="76" t="s">
        <v>1772</v>
      </c>
      <c r="M2" s="75" t="s">
        <v>98</v>
      </c>
    </row>
    <row r="3" spans="1:13" ht="89.25">
      <c r="A3" s="100" t="s">
        <v>116</v>
      </c>
      <c r="B3" s="100" t="s">
        <v>121</v>
      </c>
      <c r="C3" s="98" t="s">
        <v>1405</v>
      </c>
      <c r="D3" s="98" t="s">
        <v>1406</v>
      </c>
      <c r="E3" s="211">
        <v>733</v>
      </c>
      <c r="F3" s="111">
        <v>100</v>
      </c>
      <c r="G3" s="250">
        <v>0</v>
      </c>
      <c r="H3" s="111">
        <v>200</v>
      </c>
      <c r="I3" s="315">
        <v>21</v>
      </c>
      <c r="J3" s="111">
        <v>333</v>
      </c>
      <c r="K3" s="111">
        <v>333</v>
      </c>
      <c r="L3" s="211" t="s">
        <v>2297</v>
      </c>
      <c r="M3" s="98" t="s">
        <v>1407</v>
      </c>
    </row>
    <row r="4" spans="1:13" ht="63.75">
      <c r="A4" s="100" t="s">
        <v>116</v>
      </c>
      <c r="B4" s="100" t="s">
        <v>144</v>
      </c>
      <c r="C4" s="114" t="s">
        <v>457</v>
      </c>
      <c r="D4" s="98" t="s">
        <v>1408</v>
      </c>
      <c r="E4" s="287" t="s">
        <v>1934</v>
      </c>
      <c r="F4" s="99" t="s">
        <v>132</v>
      </c>
      <c r="G4" s="240" t="s">
        <v>1941</v>
      </c>
      <c r="H4" s="99" t="s">
        <v>132</v>
      </c>
      <c r="I4" s="250">
        <f>762+330+439+294</f>
        <v>1825</v>
      </c>
      <c r="J4" s="99" t="s">
        <v>132</v>
      </c>
      <c r="K4" s="99" t="s">
        <v>132</v>
      </c>
      <c r="L4" s="206"/>
      <c r="M4" s="100" t="s">
        <v>1409</v>
      </c>
    </row>
    <row r="5" spans="1:13" ht="25.5">
      <c r="A5" s="100" t="s">
        <v>157</v>
      </c>
      <c r="B5" s="100" t="s">
        <v>175</v>
      </c>
      <c r="C5" s="98" t="s">
        <v>176</v>
      </c>
      <c r="D5" s="98" t="s">
        <v>460</v>
      </c>
      <c r="E5" s="287" t="s">
        <v>1935</v>
      </c>
      <c r="F5" s="105">
        <v>1</v>
      </c>
      <c r="G5" s="266">
        <v>0.36</v>
      </c>
      <c r="H5" s="105">
        <v>1</v>
      </c>
      <c r="I5" s="267">
        <v>1</v>
      </c>
      <c r="J5" s="105">
        <v>1</v>
      </c>
      <c r="K5" s="105">
        <v>1</v>
      </c>
      <c r="L5" s="206"/>
      <c r="M5" s="100" t="s">
        <v>461</v>
      </c>
    </row>
    <row r="6" spans="1:13" ht="89.25">
      <c r="A6" s="100" t="s">
        <v>157</v>
      </c>
      <c r="B6" s="100" t="s">
        <v>175</v>
      </c>
      <c r="C6" s="98" t="s">
        <v>351</v>
      </c>
      <c r="D6" s="103" t="s">
        <v>1410</v>
      </c>
      <c r="E6" s="287" t="s">
        <v>1936</v>
      </c>
      <c r="F6" s="105">
        <v>1</v>
      </c>
      <c r="G6" s="240">
        <v>0.85</v>
      </c>
      <c r="H6" s="105">
        <v>1</v>
      </c>
      <c r="I6" s="267">
        <v>0.9</v>
      </c>
      <c r="J6" s="105">
        <v>1</v>
      </c>
      <c r="K6" s="105">
        <v>1</v>
      </c>
      <c r="L6" s="206" t="s">
        <v>2298</v>
      </c>
      <c r="M6" s="100" t="s">
        <v>1411</v>
      </c>
    </row>
    <row r="7" spans="1:13" ht="38.25">
      <c r="A7" s="100" t="s">
        <v>157</v>
      </c>
      <c r="B7" s="100" t="s">
        <v>175</v>
      </c>
      <c r="C7" s="98" t="s">
        <v>183</v>
      </c>
      <c r="D7" s="101" t="s">
        <v>462</v>
      </c>
      <c r="E7" s="100">
        <v>6</v>
      </c>
      <c r="F7" s="100">
        <v>2</v>
      </c>
      <c r="G7" s="226">
        <v>5</v>
      </c>
      <c r="H7" s="100">
        <v>3</v>
      </c>
      <c r="I7" s="268">
        <v>1</v>
      </c>
      <c r="J7" s="100">
        <v>5</v>
      </c>
      <c r="K7" s="100">
        <v>6</v>
      </c>
      <c r="L7" s="207"/>
      <c r="M7" s="100" t="s">
        <v>463</v>
      </c>
    </row>
    <row r="8" spans="1:13" ht="38.25">
      <c r="A8" s="100" t="s">
        <v>157</v>
      </c>
      <c r="B8" s="100" t="s">
        <v>175</v>
      </c>
      <c r="C8" s="98" t="s">
        <v>183</v>
      </c>
      <c r="D8" s="101" t="s">
        <v>1412</v>
      </c>
      <c r="E8" s="100">
        <v>6</v>
      </c>
      <c r="F8" s="100">
        <v>1</v>
      </c>
      <c r="G8" s="226">
        <v>1</v>
      </c>
      <c r="H8" s="100">
        <v>3</v>
      </c>
      <c r="I8" s="268">
        <v>2</v>
      </c>
      <c r="J8" s="100">
        <v>4</v>
      </c>
      <c r="K8" s="100">
        <v>6</v>
      </c>
      <c r="L8" s="207"/>
      <c r="M8" s="100" t="s">
        <v>1413</v>
      </c>
    </row>
    <row r="9" spans="1:13" ht="76.5">
      <c r="A9" s="100" t="s">
        <v>157</v>
      </c>
      <c r="B9" s="100" t="s">
        <v>175</v>
      </c>
      <c r="C9" s="98" t="s">
        <v>183</v>
      </c>
      <c r="D9" s="101" t="s">
        <v>1414</v>
      </c>
      <c r="E9" s="100">
        <v>8</v>
      </c>
      <c r="F9" s="100">
        <v>1</v>
      </c>
      <c r="G9" s="226">
        <v>4</v>
      </c>
      <c r="H9" s="100">
        <v>2</v>
      </c>
      <c r="I9" s="268">
        <v>5</v>
      </c>
      <c r="J9" s="100">
        <v>3</v>
      </c>
      <c r="K9" s="100">
        <v>4</v>
      </c>
      <c r="L9" s="98" t="s">
        <v>2260</v>
      </c>
      <c r="M9" s="100" t="s">
        <v>1415</v>
      </c>
    </row>
    <row r="10" spans="1:13" ht="38.25">
      <c r="A10" s="108" t="s">
        <v>157</v>
      </c>
      <c r="B10" s="100" t="s">
        <v>175</v>
      </c>
      <c r="C10" s="98" t="s">
        <v>186</v>
      </c>
      <c r="D10" s="101" t="s">
        <v>1416</v>
      </c>
      <c r="E10" s="287" t="s">
        <v>1937</v>
      </c>
      <c r="F10" s="100">
        <v>3</v>
      </c>
      <c r="G10" s="226">
        <v>2</v>
      </c>
      <c r="H10" s="100">
        <v>6</v>
      </c>
      <c r="I10" s="268">
        <v>6</v>
      </c>
      <c r="J10" s="100">
        <v>9</v>
      </c>
      <c r="K10" s="100">
        <v>12</v>
      </c>
      <c r="L10" s="207"/>
      <c r="M10" s="100" t="s">
        <v>190</v>
      </c>
    </row>
    <row r="11" spans="1:13" ht="51">
      <c r="A11" s="100" t="s">
        <v>157</v>
      </c>
      <c r="B11" s="100" t="s">
        <v>175</v>
      </c>
      <c r="C11" s="98" t="s">
        <v>186</v>
      </c>
      <c r="D11" s="101" t="s">
        <v>1417</v>
      </c>
      <c r="E11" s="100">
        <v>0</v>
      </c>
      <c r="F11" s="100">
        <v>1</v>
      </c>
      <c r="G11" s="226">
        <v>0</v>
      </c>
      <c r="H11" s="100">
        <v>2</v>
      </c>
      <c r="I11" s="268">
        <v>1</v>
      </c>
      <c r="J11" s="100">
        <v>3</v>
      </c>
      <c r="K11" s="100">
        <v>4</v>
      </c>
      <c r="L11" s="207"/>
      <c r="M11" s="100" t="s">
        <v>1418</v>
      </c>
    </row>
    <row r="12" spans="1:13" ht="165.75">
      <c r="A12" s="100" t="s">
        <v>157</v>
      </c>
      <c r="B12" s="100" t="s">
        <v>175</v>
      </c>
      <c r="C12" s="98" t="s">
        <v>194</v>
      </c>
      <c r="D12" s="101" t="s">
        <v>1419</v>
      </c>
      <c r="E12" s="100">
        <v>3</v>
      </c>
      <c r="F12" s="100" t="s">
        <v>125</v>
      </c>
      <c r="G12" s="226" t="s">
        <v>125</v>
      </c>
      <c r="H12" s="100" t="s">
        <v>125</v>
      </c>
      <c r="I12" s="268" t="s">
        <v>125</v>
      </c>
      <c r="J12" s="100" t="s">
        <v>125</v>
      </c>
      <c r="K12" s="100">
        <v>8</v>
      </c>
      <c r="L12" s="207"/>
      <c r="M12" s="98" t="s">
        <v>1420</v>
      </c>
    </row>
    <row r="13" spans="1:13" ht="38.25">
      <c r="A13" s="100" t="s">
        <v>157</v>
      </c>
      <c r="B13" s="100" t="s">
        <v>175</v>
      </c>
      <c r="C13" s="98" t="s">
        <v>202</v>
      </c>
      <c r="D13" s="101" t="s">
        <v>213</v>
      </c>
      <c r="E13" s="206">
        <v>1</v>
      </c>
      <c r="F13" s="105">
        <v>1</v>
      </c>
      <c r="G13" s="240">
        <v>1</v>
      </c>
      <c r="H13" s="105">
        <v>1</v>
      </c>
      <c r="I13" s="240">
        <v>1</v>
      </c>
      <c r="J13" s="105">
        <v>1</v>
      </c>
      <c r="K13" s="105">
        <v>1</v>
      </c>
      <c r="L13" s="206"/>
      <c r="M13" s="100" t="s">
        <v>214</v>
      </c>
    </row>
    <row r="14" spans="1:13" ht="25.5">
      <c r="A14" s="100" t="s">
        <v>220</v>
      </c>
      <c r="B14" s="100" t="s">
        <v>221</v>
      </c>
      <c r="C14" s="98" t="s">
        <v>222</v>
      </c>
      <c r="D14" s="101" t="s">
        <v>227</v>
      </c>
      <c r="E14" s="206">
        <v>0.85</v>
      </c>
      <c r="F14" s="105">
        <v>0.25</v>
      </c>
      <c r="G14" s="240">
        <v>0.19</v>
      </c>
      <c r="H14" s="105">
        <v>0.5</v>
      </c>
      <c r="I14" s="267">
        <v>0.4657</v>
      </c>
      <c r="J14" s="105">
        <v>0.75</v>
      </c>
      <c r="K14" s="105">
        <v>1</v>
      </c>
      <c r="L14" s="206"/>
      <c r="M14" s="100" t="s">
        <v>226</v>
      </c>
    </row>
    <row r="15" spans="1:13" ht="25.5">
      <c r="A15" s="100" t="s">
        <v>220</v>
      </c>
      <c r="B15" s="100" t="s">
        <v>221</v>
      </c>
      <c r="C15" s="98" t="s">
        <v>233</v>
      </c>
      <c r="D15" s="101" t="s">
        <v>234</v>
      </c>
      <c r="E15" s="206">
        <v>1</v>
      </c>
      <c r="F15" s="100" t="s">
        <v>125</v>
      </c>
      <c r="G15" s="226" t="s">
        <v>125</v>
      </c>
      <c r="H15" s="99">
        <v>1</v>
      </c>
      <c r="I15" s="267">
        <v>0.7</v>
      </c>
      <c r="J15" s="100" t="s">
        <v>125</v>
      </c>
      <c r="K15" s="100" t="s">
        <v>125</v>
      </c>
      <c r="L15" s="207"/>
      <c r="M15" s="100" t="s">
        <v>657</v>
      </c>
    </row>
    <row r="16" spans="1:13" ht="51">
      <c r="A16" s="100" t="s">
        <v>263</v>
      </c>
      <c r="B16" s="100" t="s">
        <v>264</v>
      </c>
      <c r="C16" s="98" t="s">
        <v>265</v>
      </c>
      <c r="D16" s="101" t="s">
        <v>1421</v>
      </c>
      <c r="E16" s="287" t="s">
        <v>1938</v>
      </c>
      <c r="F16" s="100">
        <v>1</v>
      </c>
      <c r="G16" s="288" t="s">
        <v>1833</v>
      </c>
      <c r="H16" s="100">
        <v>2</v>
      </c>
      <c r="I16" s="267" t="s">
        <v>1833</v>
      </c>
      <c r="J16" s="100">
        <v>3</v>
      </c>
      <c r="K16" s="100">
        <v>4</v>
      </c>
      <c r="L16" s="207"/>
      <c r="M16" s="100" t="s">
        <v>1422</v>
      </c>
    </row>
    <row r="17" spans="1:13" ht="51">
      <c r="A17" s="100" t="s">
        <v>263</v>
      </c>
      <c r="B17" s="100" t="s">
        <v>268</v>
      </c>
      <c r="C17" s="98" t="s">
        <v>1423</v>
      </c>
      <c r="D17" s="100" t="s">
        <v>1424</v>
      </c>
      <c r="E17" s="287" t="s">
        <v>1934</v>
      </c>
      <c r="F17" s="105" t="s">
        <v>1425</v>
      </c>
      <c r="G17" s="266" t="s">
        <v>1942</v>
      </c>
      <c r="H17" s="105" t="s">
        <v>1425</v>
      </c>
      <c r="I17" s="267" t="s">
        <v>2261</v>
      </c>
      <c r="J17" s="105" t="s">
        <v>1425</v>
      </c>
      <c r="K17" s="105" t="s">
        <v>1425</v>
      </c>
      <c r="L17" s="206"/>
      <c r="M17" s="100" t="s">
        <v>1426</v>
      </c>
    </row>
    <row r="18" spans="1:13" ht="87" customHeight="1">
      <c r="A18" s="100" t="s">
        <v>263</v>
      </c>
      <c r="B18" s="100" t="s">
        <v>268</v>
      </c>
      <c r="C18" s="98" t="s">
        <v>269</v>
      </c>
      <c r="D18" s="103" t="s">
        <v>270</v>
      </c>
      <c r="E18" s="207" t="s">
        <v>1939</v>
      </c>
      <c r="F18" s="99" t="s">
        <v>125</v>
      </c>
      <c r="G18" s="226" t="s">
        <v>125</v>
      </c>
      <c r="H18" s="99" t="s">
        <v>271</v>
      </c>
      <c r="I18" s="267" t="s">
        <v>2451</v>
      </c>
      <c r="J18" s="99" t="s">
        <v>125</v>
      </c>
      <c r="K18" s="98" t="s">
        <v>272</v>
      </c>
      <c r="L18" s="207"/>
      <c r="M18" s="98" t="s">
        <v>273</v>
      </c>
    </row>
    <row r="19" spans="1:13" ht="38.25">
      <c r="A19" s="100" t="s">
        <v>263</v>
      </c>
      <c r="B19" s="100" t="s">
        <v>279</v>
      </c>
      <c r="C19" s="98" t="s">
        <v>1427</v>
      </c>
      <c r="D19" s="103" t="s">
        <v>1428</v>
      </c>
      <c r="E19" s="207">
        <v>2</v>
      </c>
      <c r="F19" s="98" t="s">
        <v>125</v>
      </c>
      <c r="G19" s="226" t="s">
        <v>125</v>
      </c>
      <c r="H19" s="98" t="s">
        <v>125</v>
      </c>
      <c r="I19" s="268">
        <v>0</v>
      </c>
      <c r="J19" s="98" t="s">
        <v>125</v>
      </c>
      <c r="K19" s="98">
        <v>3</v>
      </c>
      <c r="L19" s="207" t="s">
        <v>2299</v>
      </c>
      <c r="M19" s="100" t="s">
        <v>1429</v>
      </c>
    </row>
    <row r="20" spans="1:13" ht="38.25">
      <c r="A20" s="100" t="s">
        <v>263</v>
      </c>
      <c r="B20" s="100" t="s">
        <v>279</v>
      </c>
      <c r="C20" s="98" t="s">
        <v>1427</v>
      </c>
      <c r="D20" s="101" t="s">
        <v>1430</v>
      </c>
      <c r="E20" s="287" t="s">
        <v>1937</v>
      </c>
      <c r="F20" s="100">
        <v>3</v>
      </c>
      <c r="G20" s="226">
        <v>3</v>
      </c>
      <c r="H20" s="100">
        <v>6</v>
      </c>
      <c r="I20" s="268">
        <v>5</v>
      </c>
      <c r="J20" s="100">
        <v>9</v>
      </c>
      <c r="K20" s="100">
        <v>12</v>
      </c>
      <c r="L20" s="207"/>
      <c r="M20" s="100" t="s">
        <v>1431</v>
      </c>
    </row>
    <row r="21" spans="1:13" ht="38.25">
      <c r="A21" s="100" t="s">
        <v>263</v>
      </c>
      <c r="B21" s="100" t="s">
        <v>279</v>
      </c>
      <c r="C21" s="98" t="s">
        <v>1427</v>
      </c>
      <c r="D21" s="101" t="s">
        <v>1432</v>
      </c>
      <c r="E21" s="287" t="s">
        <v>1940</v>
      </c>
      <c r="F21" s="100">
        <v>3</v>
      </c>
      <c r="G21" s="226">
        <v>3</v>
      </c>
      <c r="H21" s="100">
        <v>6</v>
      </c>
      <c r="I21" s="268">
        <v>6</v>
      </c>
      <c r="J21" s="100">
        <v>9</v>
      </c>
      <c r="K21" s="100">
        <v>12</v>
      </c>
      <c r="L21" s="207"/>
      <c r="M21" s="100" t="s">
        <v>1433</v>
      </c>
    </row>
    <row r="22" spans="1:13" ht="63.75">
      <c r="A22" s="108" t="s">
        <v>304</v>
      </c>
      <c r="B22" s="100" t="s">
        <v>305</v>
      </c>
      <c r="C22" s="100" t="s">
        <v>306</v>
      </c>
      <c r="D22" s="101" t="s">
        <v>1434</v>
      </c>
      <c r="E22" s="210">
        <v>1</v>
      </c>
      <c r="F22" s="105">
        <v>1</v>
      </c>
      <c r="G22" s="240">
        <v>0</v>
      </c>
      <c r="H22" s="105" t="s">
        <v>125</v>
      </c>
      <c r="I22" s="267">
        <v>1</v>
      </c>
      <c r="J22" s="100" t="s">
        <v>125</v>
      </c>
      <c r="K22" s="100" t="s">
        <v>125</v>
      </c>
      <c r="L22" s="207"/>
      <c r="M22" s="100" t="s">
        <v>529</v>
      </c>
    </row>
  </sheetData>
  <mergeCells count="1">
    <mergeCell ref="A1:M1"/>
  </mergeCells>
  <pageMargins left="0.70866141732283472" right="0.70866141732283472" top="0.74803149606299213" bottom="0.74803149606299213" header="0.31496062992125984" footer="0.31496062992125984"/>
  <pageSetup paperSize="9" scale="78" orientation="landscape" horizontalDpi="300" verticalDpi="300" r:id="rId1"/>
  <headerFooter>
    <oddFooter>&amp;R&amp;P</oddFooter>
  </headerFooter>
</worksheet>
</file>

<file path=xl/worksheets/sheet24.xml><?xml version="1.0" encoding="utf-8"?>
<worksheet xmlns="http://schemas.openxmlformats.org/spreadsheetml/2006/main" xmlns:r="http://schemas.openxmlformats.org/officeDocument/2006/relationships">
  <dimension ref="A1:O56"/>
  <sheetViews>
    <sheetView view="pageBreakPreview" topLeftCell="C52" zoomScale="83" zoomScaleSheetLayoutView="83" workbookViewId="0">
      <selection activeCell="L33" sqref="L33"/>
    </sheetView>
  </sheetViews>
  <sheetFormatPr defaultRowHeight="15"/>
  <cols>
    <col min="2" max="2" width="11.7109375" customWidth="1"/>
    <col min="3" max="3" width="14.85546875" customWidth="1"/>
    <col min="4" max="4" width="14.7109375" customWidth="1"/>
    <col min="5" max="5" width="12.7109375" customWidth="1"/>
    <col min="6" max="6" width="14.85546875" bestFit="1" customWidth="1"/>
    <col min="7" max="7" width="13.42578125" bestFit="1" customWidth="1"/>
    <col min="8" max="10" width="16.7109375" customWidth="1"/>
    <col min="11" max="11" width="22.42578125" customWidth="1"/>
    <col min="12" max="14" width="16.7109375" customWidth="1"/>
    <col min="15" max="15" width="17.140625" customWidth="1"/>
  </cols>
  <sheetData>
    <row r="1" spans="1:15" ht="18">
      <c r="A1" s="405" t="s">
        <v>1404</v>
      </c>
      <c r="B1" s="405"/>
      <c r="C1" s="405"/>
      <c r="D1" s="405"/>
      <c r="E1" s="405"/>
      <c r="F1" s="405"/>
      <c r="G1" s="405"/>
      <c r="H1" s="405"/>
      <c r="I1" s="405"/>
      <c r="J1" s="405"/>
      <c r="K1" s="405"/>
      <c r="L1" s="405"/>
      <c r="M1" s="405"/>
      <c r="N1" s="405"/>
      <c r="O1" s="405"/>
    </row>
    <row r="2" spans="1:15" ht="25.5">
      <c r="A2" s="75" t="s">
        <v>315</v>
      </c>
      <c r="B2" s="75" t="s">
        <v>62</v>
      </c>
      <c r="C2" s="75" t="s">
        <v>63</v>
      </c>
      <c r="D2" s="75" t="s">
        <v>67</v>
      </c>
      <c r="E2" s="75" t="s">
        <v>446</v>
      </c>
      <c r="F2" s="75" t="s">
        <v>100</v>
      </c>
      <c r="G2" s="75" t="s">
        <v>101</v>
      </c>
      <c r="H2" s="75" t="s">
        <v>102</v>
      </c>
      <c r="I2" s="75" t="s">
        <v>1775</v>
      </c>
      <c r="J2" s="75" t="s">
        <v>103</v>
      </c>
      <c r="K2" s="75" t="s">
        <v>2035</v>
      </c>
      <c r="L2" s="75" t="s">
        <v>104</v>
      </c>
      <c r="M2" s="75" t="s">
        <v>105</v>
      </c>
      <c r="N2" s="75" t="s">
        <v>1772</v>
      </c>
      <c r="O2" s="75" t="s">
        <v>98</v>
      </c>
    </row>
    <row r="3" spans="1:15" ht="89.25">
      <c r="A3" s="106" t="s">
        <v>116</v>
      </c>
      <c r="B3" s="121" t="s">
        <v>121</v>
      </c>
      <c r="C3" s="114" t="s">
        <v>1435</v>
      </c>
      <c r="D3" s="114" t="s">
        <v>1436</v>
      </c>
      <c r="E3" s="116" t="s">
        <v>318</v>
      </c>
      <c r="F3" s="122">
        <v>20000</v>
      </c>
      <c r="G3" s="122"/>
      <c r="H3" s="160" t="s">
        <v>1437</v>
      </c>
      <c r="I3" s="242" t="s">
        <v>1943</v>
      </c>
      <c r="J3" s="160" t="s">
        <v>1438</v>
      </c>
      <c r="K3" s="242" t="s">
        <v>2262</v>
      </c>
      <c r="L3" s="160" t="s">
        <v>1438</v>
      </c>
      <c r="M3" s="160" t="s">
        <v>1438</v>
      </c>
      <c r="N3" s="359" t="s">
        <v>1978</v>
      </c>
      <c r="O3" s="160" t="s">
        <v>1439</v>
      </c>
    </row>
    <row r="4" spans="1:15" ht="140.25">
      <c r="A4" s="114" t="s">
        <v>116</v>
      </c>
      <c r="B4" s="114" t="s">
        <v>121</v>
      </c>
      <c r="C4" s="114" t="s">
        <v>1435</v>
      </c>
      <c r="D4" s="115" t="s">
        <v>1440</v>
      </c>
      <c r="E4" s="116" t="s">
        <v>318</v>
      </c>
      <c r="F4" s="117"/>
      <c r="G4" s="122">
        <v>364300</v>
      </c>
      <c r="H4" s="124" t="s">
        <v>1441</v>
      </c>
      <c r="I4" s="283" t="s">
        <v>1944</v>
      </c>
      <c r="J4" s="124" t="s">
        <v>1441</v>
      </c>
      <c r="K4" s="242" t="s">
        <v>2263</v>
      </c>
      <c r="L4" s="124" t="s">
        <v>1441</v>
      </c>
      <c r="M4" s="124" t="s">
        <v>1441</v>
      </c>
      <c r="N4" s="286"/>
      <c r="O4" s="114" t="s">
        <v>1442</v>
      </c>
    </row>
    <row r="5" spans="1:15" ht="114.75">
      <c r="A5" s="114" t="s">
        <v>116</v>
      </c>
      <c r="B5" s="121" t="s">
        <v>121</v>
      </c>
      <c r="C5" s="106" t="s">
        <v>1435</v>
      </c>
      <c r="D5" s="114" t="s">
        <v>1443</v>
      </c>
      <c r="E5" s="116" t="s">
        <v>318</v>
      </c>
      <c r="F5" s="117"/>
      <c r="G5" s="117"/>
      <c r="H5" s="161" t="s">
        <v>1444</v>
      </c>
      <c r="I5" s="242" t="s">
        <v>1945</v>
      </c>
      <c r="J5" s="161" t="s">
        <v>1445</v>
      </c>
      <c r="K5" s="242" t="s">
        <v>2264</v>
      </c>
      <c r="L5" s="161" t="s">
        <v>1446</v>
      </c>
      <c r="M5" s="161" t="s">
        <v>1445</v>
      </c>
      <c r="N5" s="359" t="s">
        <v>2287</v>
      </c>
      <c r="O5" s="161" t="s">
        <v>1447</v>
      </c>
    </row>
    <row r="6" spans="1:15" ht="178.5">
      <c r="A6" s="106" t="s">
        <v>116</v>
      </c>
      <c r="B6" s="121" t="s">
        <v>121</v>
      </c>
      <c r="C6" s="106" t="s">
        <v>1435</v>
      </c>
      <c r="D6" s="114" t="s">
        <v>1448</v>
      </c>
      <c r="E6" s="116" t="s">
        <v>318</v>
      </c>
      <c r="F6" s="117">
        <v>20000</v>
      </c>
      <c r="G6" s="122"/>
      <c r="H6" s="160" t="s">
        <v>1449</v>
      </c>
      <c r="I6" s="242" t="s">
        <v>1946</v>
      </c>
      <c r="J6" s="160" t="s">
        <v>1039</v>
      </c>
      <c r="K6" s="242" t="s">
        <v>2447</v>
      </c>
      <c r="L6" s="160" t="s">
        <v>1039</v>
      </c>
      <c r="M6" s="160" t="s">
        <v>1039</v>
      </c>
      <c r="N6" s="359" t="s">
        <v>2288</v>
      </c>
      <c r="O6" s="160" t="s">
        <v>1450</v>
      </c>
    </row>
    <row r="7" spans="1:15" ht="409.5">
      <c r="A7" s="106" t="s">
        <v>116</v>
      </c>
      <c r="B7" s="121" t="s">
        <v>121</v>
      </c>
      <c r="C7" s="106" t="s">
        <v>1435</v>
      </c>
      <c r="D7" s="157" t="s">
        <v>1451</v>
      </c>
      <c r="E7" s="116" t="s">
        <v>318</v>
      </c>
      <c r="F7" s="122" t="s">
        <v>1757</v>
      </c>
      <c r="G7" s="122" t="s">
        <v>1452</v>
      </c>
      <c r="H7" s="160" t="s">
        <v>1453</v>
      </c>
      <c r="I7" s="242" t="s">
        <v>1947</v>
      </c>
      <c r="J7" s="162" t="s">
        <v>1454</v>
      </c>
      <c r="K7" s="242" t="s">
        <v>2448</v>
      </c>
      <c r="L7" s="162" t="s">
        <v>1454</v>
      </c>
      <c r="M7" s="162" t="s">
        <v>1454</v>
      </c>
      <c r="N7" s="360" t="s">
        <v>2289</v>
      </c>
      <c r="O7" s="121" t="s">
        <v>1455</v>
      </c>
    </row>
    <row r="8" spans="1:15" ht="73.5" customHeight="1">
      <c r="A8" s="106" t="s">
        <v>116</v>
      </c>
      <c r="B8" s="121" t="s">
        <v>121</v>
      </c>
      <c r="C8" s="106" t="s">
        <v>1435</v>
      </c>
      <c r="D8" s="114" t="s">
        <v>1456</v>
      </c>
      <c r="E8" s="116" t="s">
        <v>318</v>
      </c>
      <c r="F8" s="122"/>
      <c r="G8" s="122"/>
      <c r="H8" s="160" t="s">
        <v>1457</v>
      </c>
      <c r="I8" s="242" t="s">
        <v>1948</v>
      </c>
      <c r="J8" s="160" t="s">
        <v>1457</v>
      </c>
      <c r="K8" s="356" t="s">
        <v>2265</v>
      </c>
      <c r="L8" s="160" t="s">
        <v>1457</v>
      </c>
      <c r="M8" s="160" t="s">
        <v>1457</v>
      </c>
      <c r="N8" s="359" t="s">
        <v>941</v>
      </c>
      <c r="O8" s="160" t="s">
        <v>1458</v>
      </c>
    </row>
    <row r="9" spans="1:15" ht="51">
      <c r="A9" s="118" t="s">
        <v>263</v>
      </c>
      <c r="B9" s="114" t="s">
        <v>398</v>
      </c>
      <c r="C9" s="108" t="s">
        <v>1200</v>
      </c>
      <c r="D9" s="115" t="s">
        <v>1201</v>
      </c>
      <c r="E9" s="116" t="s">
        <v>318</v>
      </c>
      <c r="F9" s="117">
        <v>600000</v>
      </c>
      <c r="H9" s="124" t="s">
        <v>1459</v>
      </c>
      <c r="I9" s="283" t="s">
        <v>1949</v>
      </c>
      <c r="J9" s="124" t="s">
        <v>1459</v>
      </c>
      <c r="K9" s="322" t="s">
        <v>2305</v>
      </c>
      <c r="L9" s="124" t="s">
        <v>1459</v>
      </c>
      <c r="M9" s="124" t="s">
        <v>1459</v>
      </c>
      <c r="N9" s="286" t="s">
        <v>2290</v>
      </c>
      <c r="O9" s="114" t="s">
        <v>1460</v>
      </c>
    </row>
    <row r="10" spans="1:15" ht="51">
      <c r="A10" s="108" t="s">
        <v>116</v>
      </c>
      <c r="B10" s="118" t="s">
        <v>139</v>
      </c>
      <c r="C10" s="118" t="s">
        <v>321</v>
      </c>
      <c r="D10" s="119" t="s">
        <v>1461</v>
      </c>
      <c r="E10" s="116" t="s">
        <v>318</v>
      </c>
      <c r="F10" s="117"/>
      <c r="G10" s="117">
        <v>50000</v>
      </c>
      <c r="H10" s="108" t="s">
        <v>1462</v>
      </c>
      <c r="I10" s="260" t="s">
        <v>1981</v>
      </c>
      <c r="J10" s="108" t="s">
        <v>125</v>
      </c>
      <c r="K10" s="268" t="s">
        <v>2266</v>
      </c>
      <c r="L10" s="108" t="s">
        <v>125</v>
      </c>
      <c r="M10" s="108" t="s">
        <v>125</v>
      </c>
      <c r="N10" s="207" t="s">
        <v>1982</v>
      </c>
      <c r="O10" s="108" t="s">
        <v>324</v>
      </c>
    </row>
    <row r="11" spans="1:15" ht="63.75">
      <c r="A11" s="108" t="s">
        <v>157</v>
      </c>
      <c r="B11" s="118" t="s">
        <v>175</v>
      </c>
      <c r="C11" s="108" t="s">
        <v>351</v>
      </c>
      <c r="D11" s="138" t="s">
        <v>1463</v>
      </c>
      <c r="E11" s="116" t="s">
        <v>318</v>
      </c>
      <c r="F11" s="117"/>
      <c r="G11" s="117">
        <v>60000</v>
      </c>
      <c r="H11" s="108" t="s">
        <v>1464</v>
      </c>
      <c r="I11" s="260" t="s">
        <v>1981</v>
      </c>
      <c r="J11" s="108" t="s">
        <v>1465</v>
      </c>
      <c r="K11" s="268" t="s">
        <v>1782</v>
      </c>
      <c r="L11" s="108" t="s">
        <v>1466</v>
      </c>
      <c r="M11" s="108" t="s">
        <v>1466</v>
      </c>
      <c r="N11" s="207" t="s">
        <v>2306</v>
      </c>
      <c r="O11" s="108" t="s">
        <v>1467</v>
      </c>
    </row>
    <row r="12" spans="1:15" ht="102">
      <c r="A12" s="108" t="s">
        <v>263</v>
      </c>
      <c r="B12" s="118" t="s">
        <v>398</v>
      </c>
      <c r="C12" s="108" t="s">
        <v>1200</v>
      </c>
      <c r="D12" s="119" t="s">
        <v>767</v>
      </c>
      <c r="E12" s="128" t="s">
        <v>318</v>
      </c>
      <c r="F12" s="117"/>
      <c r="G12" s="117">
        <v>5000000</v>
      </c>
      <c r="H12" s="108" t="s">
        <v>1468</v>
      </c>
      <c r="I12" s="260" t="s">
        <v>2008</v>
      </c>
      <c r="J12" s="108" t="s">
        <v>1468</v>
      </c>
      <c r="K12" s="268" t="s">
        <v>2355</v>
      </c>
      <c r="L12" s="108" t="s">
        <v>1468</v>
      </c>
      <c r="M12" s="108" t="s">
        <v>1468</v>
      </c>
      <c r="N12" s="207"/>
      <c r="O12" s="108" t="s">
        <v>1469</v>
      </c>
    </row>
    <row r="13" spans="1:15" ht="204">
      <c r="A13" s="129" t="s">
        <v>263</v>
      </c>
      <c r="B13" s="129" t="s">
        <v>1139</v>
      </c>
      <c r="C13" s="129" t="s">
        <v>265</v>
      </c>
      <c r="D13" s="108" t="s">
        <v>1470</v>
      </c>
      <c r="E13" s="116" t="s">
        <v>318</v>
      </c>
      <c r="F13" s="122"/>
      <c r="G13" s="122"/>
      <c r="H13" s="163" t="s">
        <v>1471</v>
      </c>
      <c r="I13" s="260" t="s">
        <v>1950</v>
      </c>
      <c r="J13" s="164" t="s">
        <v>1472</v>
      </c>
      <c r="K13" s="332" t="s">
        <v>2267</v>
      </c>
      <c r="L13" s="163" t="s">
        <v>1473</v>
      </c>
      <c r="M13" s="163" t="s">
        <v>1474</v>
      </c>
      <c r="N13" s="207"/>
      <c r="O13" s="163" t="s">
        <v>1475</v>
      </c>
    </row>
    <row r="14" spans="1:15" ht="282.75">
      <c r="A14" s="129" t="s">
        <v>263</v>
      </c>
      <c r="B14" s="129" t="s">
        <v>1476</v>
      </c>
      <c r="C14" s="129" t="s">
        <v>1477</v>
      </c>
      <c r="D14" s="108" t="s">
        <v>1478</v>
      </c>
      <c r="E14" s="116" t="s">
        <v>318</v>
      </c>
      <c r="F14" s="122">
        <v>100000</v>
      </c>
      <c r="G14" s="122"/>
      <c r="H14" s="163" t="s">
        <v>1479</v>
      </c>
      <c r="I14" s="260" t="s">
        <v>2009</v>
      </c>
      <c r="J14" s="163" t="s">
        <v>1480</v>
      </c>
      <c r="K14" s="268" t="s">
        <v>2300</v>
      </c>
      <c r="L14" s="163" t="s">
        <v>1479</v>
      </c>
      <c r="M14" s="163" t="s">
        <v>1479</v>
      </c>
      <c r="N14" s="207"/>
      <c r="O14" s="163" t="s">
        <v>1481</v>
      </c>
    </row>
    <row r="15" spans="1:15" ht="409.5">
      <c r="A15" s="129" t="s">
        <v>263</v>
      </c>
      <c r="B15" s="129" t="s">
        <v>1476</v>
      </c>
      <c r="C15" s="129" t="s">
        <v>1477</v>
      </c>
      <c r="D15" s="108" t="s">
        <v>1482</v>
      </c>
      <c r="E15" s="116" t="s">
        <v>318</v>
      </c>
      <c r="F15" s="122">
        <v>1000000</v>
      </c>
      <c r="G15" s="122"/>
      <c r="H15" s="163" t="s">
        <v>1483</v>
      </c>
      <c r="I15" s="260" t="s">
        <v>1951</v>
      </c>
      <c r="J15" s="163" t="s">
        <v>1483</v>
      </c>
      <c r="K15" s="268" t="s">
        <v>2301</v>
      </c>
      <c r="L15" s="163" t="s">
        <v>1483</v>
      </c>
      <c r="M15" s="163" t="s">
        <v>1483</v>
      </c>
      <c r="N15" s="207"/>
      <c r="O15" s="163" t="s">
        <v>1484</v>
      </c>
    </row>
    <row r="16" spans="1:15" ht="204">
      <c r="A16" s="163" t="s">
        <v>263</v>
      </c>
      <c r="B16" s="125" t="s">
        <v>1476</v>
      </c>
      <c r="C16" s="108" t="s">
        <v>1485</v>
      </c>
      <c r="D16" s="108" t="s">
        <v>1486</v>
      </c>
      <c r="E16" s="116" t="s">
        <v>318</v>
      </c>
      <c r="F16" s="122"/>
      <c r="G16" s="122"/>
      <c r="H16" s="125" t="s">
        <v>1487</v>
      </c>
      <c r="I16" s="260" t="s">
        <v>1952</v>
      </c>
      <c r="J16" s="125" t="s">
        <v>1488</v>
      </c>
      <c r="K16" s="268" t="s">
        <v>2268</v>
      </c>
      <c r="L16" s="125" t="s">
        <v>1488</v>
      </c>
      <c r="M16" s="125" t="s">
        <v>1488</v>
      </c>
      <c r="N16" s="207"/>
      <c r="O16" s="125" t="s">
        <v>1489</v>
      </c>
    </row>
    <row r="17" spans="1:15" ht="76.5">
      <c r="A17" s="129" t="s">
        <v>263</v>
      </c>
      <c r="B17" s="129" t="s">
        <v>1476</v>
      </c>
      <c r="C17" s="118" t="s">
        <v>269</v>
      </c>
      <c r="D17" s="98" t="s">
        <v>1490</v>
      </c>
      <c r="E17" s="116" t="s">
        <v>318</v>
      </c>
      <c r="F17" s="122"/>
      <c r="G17" s="122"/>
      <c r="H17" s="101" t="s">
        <v>1491</v>
      </c>
      <c r="I17" s="226" t="s">
        <v>1953</v>
      </c>
      <c r="J17" s="101" t="s">
        <v>1491</v>
      </c>
      <c r="K17" s="268" t="s">
        <v>2269</v>
      </c>
      <c r="L17" s="101" t="s">
        <v>1491</v>
      </c>
      <c r="M17" s="101" t="s">
        <v>1491</v>
      </c>
      <c r="N17" s="207"/>
      <c r="O17" s="163" t="s">
        <v>327</v>
      </c>
    </row>
    <row r="18" spans="1:15" ht="140.25">
      <c r="A18" s="118" t="s">
        <v>263</v>
      </c>
      <c r="B18" s="118" t="s">
        <v>1476</v>
      </c>
      <c r="C18" s="118" t="s">
        <v>269</v>
      </c>
      <c r="D18" s="108" t="s">
        <v>1492</v>
      </c>
      <c r="E18" s="116" t="s">
        <v>318</v>
      </c>
      <c r="F18" s="117">
        <v>2500000</v>
      </c>
      <c r="G18" s="117"/>
      <c r="H18" s="108" t="s">
        <v>1493</v>
      </c>
      <c r="I18" s="260" t="s">
        <v>1954</v>
      </c>
      <c r="J18" s="108" t="s">
        <v>1494</v>
      </c>
      <c r="K18" s="268" t="s">
        <v>2270</v>
      </c>
      <c r="L18" s="108" t="s">
        <v>1494</v>
      </c>
      <c r="M18" s="108" t="s">
        <v>1494</v>
      </c>
      <c r="N18" s="207"/>
      <c r="O18" s="108" t="s">
        <v>1481</v>
      </c>
    </row>
    <row r="19" spans="1:15" ht="76.5">
      <c r="A19" s="129" t="s">
        <v>263</v>
      </c>
      <c r="B19" s="129" t="s">
        <v>1476</v>
      </c>
      <c r="C19" s="118" t="s">
        <v>269</v>
      </c>
      <c r="D19" s="119" t="s">
        <v>1495</v>
      </c>
      <c r="E19" s="116" t="s">
        <v>318</v>
      </c>
      <c r="F19" s="122">
        <v>150000</v>
      </c>
      <c r="G19" s="122"/>
      <c r="H19" s="163" t="s">
        <v>1496</v>
      </c>
      <c r="I19" s="260" t="s">
        <v>1955</v>
      </c>
      <c r="J19" s="163" t="s">
        <v>125</v>
      </c>
      <c r="K19" s="268" t="s">
        <v>2271</v>
      </c>
      <c r="L19" s="163" t="s">
        <v>125</v>
      </c>
      <c r="M19" s="163" t="s">
        <v>125</v>
      </c>
      <c r="N19" s="207"/>
      <c r="O19" s="163" t="s">
        <v>1497</v>
      </c>
    </row>
    <row r="20" spans="1:15" ht="165.75">
      <c r="A20" s="129" t="s">
        <v>263</v>
      </c>
      <c r="B20" s="129" t="s">
        <v>1476</v>
      </c>
      <c r="C20" s="118" t="s">
        <v>269</v>
      </c>
      <c r="D20" s="118" t="s">
        <v>1498</v>
      </c>
      <c r="E20" s="116" t="s">
        <v>318</v>
      </c>
      <c r="F20" s="122">
        <v>10000</v>
      </c>
      <c r="G20" s="122"/>
      <c r="H20" s="101" t="s">
        <v>1499</v>
      </c>
      <c r="I20" s="226" t="s">
        <v>1956</v>
      </c>
      <c r="J20" s="101" t="s">
        <v>1500</v>
      </c>
      <c r="K20" s="268" t="s">
        <v>2268</v>
      </c>
      <c r="L20" s="101" t="s">
        <v>1501</v>
      </c>
      <c r="M20" s="101" t="s">
        <v>1501</v>
      </c>
      <c r="N20" s="207" t="s">
        <v>2291</v>
      </c>
      <c r="O20" s="101" t="s">
        <v>1502</v>
      </c>
    </row>
    <row r="21" spans="1:15" ht="76.5">
      <c r="A21" s="129" t="s">
        <v>263</v>
      </c>
      <c r="B21" s="129" t="s">
        <v>1476</v>
      </c>
      <c r="C21" s="118" t="s">
        <v>269</v>
      </c>
      <c r="D21" s="98" t="s">
        <v>1503</v>
      </c>
      <c r="E21" s="116" t="s">
        <v>318</v>
      </c>
      <c r="F21" s="122">
        <v>150000</v>
      </c>
      <c r="G21" s="122"/>
      <c r="H21" s="101" t="s">
        <v>1504</v>
      </c>
      <c r="I21" s="226" t="s">
        <v>2307</v>
      </c>
      <c r="J21" s="101" t="s">
        <v>1505</v>
      </c>
      <c r="K21" s="226" t="s">
        <v>2307</v>
      </c>
      <c r="L21" s="101" t="s">
        <v>1506</v>
      </c>
      <c r="M21" s="101" t="s">
        <v>1507</v>
      </c>
      <c r="N21" s="207" t="s">
        <v>2292</v>
      </c>
      <c r="O21" s="163" t="s">
        <v>1508</v>
      </c>
    </row>
    <row r="22" spans="1:15" ht="186.75" customHeight="1">
      <c r="A22" s="163" t="s">
        <v>263</v>
      </c>
      <c r="B22" s="125" t="s">
        <v>1476</v>
      </c>
      <c r="C22" s="118" t="s">
        <v>269</v>
      </c>
      <c r="D22" s="119" t="s">
        <v>1509</v>
      </c>
      <c r="E22" s="116" t="s">
        <v>318</v>
      </c>
      <c r="F22" s="122">
        <v>200000</v>
      </c>
      <c r="G22" s="122"/>
      <c r="H22" s="140" t="s">
        <v>1510</v>
      </c>
      <c r="I22" s="261" t="s">
        <v>1958</v>
      </c>
      <c r="J22" s="140" t="s">
        <v>1510</v>
      </c>
      <c r="K22" s="268" t="s">
        <v>2272</v>
      </c>
      <c r="L22" s="140" t="s">
        <v>1510</v>
      </c>
      <c r="M22" s="140" t="s">
        <v>1510</v>
      </c>
      <c r="N22" s="334" t="s">
        <v>2293</v>
      </c>
      <c r="O22" s="125" t="s">
        <v>1511</v>
      </c>
    </row>
    <row r="23" spans="1:15" ht="409.5">
      <c r="A23" s="163" t="s">
        <v>263</v>
      </c>
      <c r="B23" s="125" t="s">
        <v>1476</v>
      </c>
      <c r="C23" s="118" t="s">
        <v>269</v>
      </c>
      <c r="D23" s="119" t="s">
        <v>1512</v>
      </c>
      <c r="E23" s="116" t="s">
        <v>318</v>
      </c>
      <c r="F23" s="122">
        <v>800000</v>
      </c>
      <c r="G23" s="122"/>
      <c r="H23" s="140" t="s">
        <v>1513</v>
      </c>
      <c r="I23" s="226" t="s">
        <v>1957</v>
      </c>
      <c r="J23" s="140" t="s">
        <v>1513</v>
      </c>
      <c r="K23" s="332" t="s">
        <v>2273</v>
      </c>
      <c r="L23" s="140" t="s">
        <v>1513</v>
      </c>
      <c r="M23" s="140" t="s">
        <v>1513</v>
      </c>
      <c r="N23" s="334"/>
      <c r="O23" s="125" t="s">
        <v>1484</v>
      </c>
    </row>
    <row r="24" spans="1:15" ht="76.5">
      <c r="A24" s="129" t="s">
        <v>263</v>
      </c>
      <c r="B24" s="129" t="s">
        <v>1476</v>
      </c>
      <c r="C24" s="129" t="s">
        <v>1514</v>
      </c>
      <c r="D24" s="119" t="s">
        <v>1515</v>
      </c>
      <c r="E24" s="116" t="s">
        <v>318</v>
      </c>
      <c r="F24" s="122">
        <v>400000</v>
      </c>
      <c r="G24" s="122"/>
      <c r="H24" s="108" t="s">
        <v>1516</v>
      </c>
      <c r="I24" s="261" t="s">
        <v>1958</v>
      </c>
      <c r="J24" s="108" t="s">
        <v>1517</v>
      </c>
      <c r="K24" s="268" t="s">
        <v>1931</v>
      </c>
      <c r="L24" s="108" t="s">
        <v>1518</v>
      </c>
      <c r="M24" s="108" t="s">
        <v>1518</v>
      </c>
      <c r="N24" s="207" t="s">
        <v>2452</v>
      </c>
      <c r="O24" s="108" t="s">
        <v>1519</v>
      </c>
    </row>
    <row r="25" spans="1:15" ht="102">
      <c r="A25" s="129" t="s">
        <v>263</v>
      </c>
      <c r="B25" s="129" t="s">
        <v>1476</v>
      </c>
      <c r="C25" s="129" t="s">
        <v>1514</v>
      </c>
      <c r="D25" s="119" t="s">
        <v>1520</v>
      </c>
      <c r="E25" s="116" t="s">
        <v>318</v>
      </c>
      <c r="F25" s="122">
        <v>450000</v>
      </c>
      <c r="G25" s="122"/>
      <c r="H25" s="108" t="s">
        <v>1521</v>
      </c>
      <c r="I25" s="260" t="s">
        <v>1959</v>
      </c>
      <c r="J25" s="108" t="s">
        <v>1521</v>
      </c>
      <c r="K25" s="268" t="s">
        <v>2274</v>
      </c>
      <c r="L25" s="108" t="s">
        <v>1521</v>
      </c>
      <c r="M25" s="108" t="s">
        <v>1521</v>
      </c>
      <c r="N25" s="207"/>
      <c r="O25" s="108" t="s">
        <v>1094</v>
      </c>
    </row>
    <row r="26" spans="1:15" ht="165.75">
      <c r="A26" s="129" t="s">
        <v>263</v>
      </c>
      <c r="B26" s="129" t="s">
        <v>1476</v>
      </c>
      <c r="C26" s="129" t="s">
        <v>1522</v>
      </c>
      <c r="D26" s="119" t="s">
        <v>1532</v>
      </c>
      <c r="E26" s="116" t="s">
        <v>318</v>
      </c>
      <c r="F26" s="122">
        <v>150000</v>
      </c>
      <c r="G26" s="122"/>
      <c r="H26" s="101" t="s">
        <v>1523</v>
      </c>
      <c r="I26" s="260" t="s">
        <v>1960</v>
      </c>
      <c r="J26" s="101" t="s">
        <v>1524</v>
      </c>
      <c r="K26" s="268" t="s">
        <v>2275</v>
      </c>
      <c r="L26" s="101" t="s">
        <v>1524</v>
      </c>
      <c r="M26" s="101" t="s">
        <v>1524</v>
      </c>
      <c r="N26" s="207"/>
      <c r="O26" s="101" t="s">
        <v>1525</v>
      </c>
    </row>
    <row r="27" spans="1:15" ht="191.25">
      <c r="A27" s="129" t="s">
        <v>263</v>
      </c>
      <c r="B27" s="129" t="s">
        <v>1476</v>
      </c>
      <c r="C27" s="129" t="s">
        <v>1522</v>
      </c>
      <c r="D27" s="119" t="s">
        <v>1526</v>
      </c>
      <c r="E27" s="116" t="s">
        <v>318</v>
      </c>
      <c r="F27" s="122">
        <v>270000</v>
      </c>
      <c r="G27" s="122"/>
      <c r="H27" s="108" t="s">
        <v>1527</v>
      </c>
      <c r="I27" s="226" t="s">
        <v>1961</v>
      </c>
      <c r="J27" s="108" t="s">
        <v>1528</v>
      </c>
      <c r="K27" s="357" t="s">
        <v>2276</v>
      </c>
      <c r="L27" s="108" t="s">
        <v>1529</v>
      </c>
      <c r="M27" s="108" t="s">
        <v>1530</v>
      </c>
      <c r="N27" s="207"/>
      <c r="O27" s="108" t="s">
        <v>1531</v>
      </c>
    </row>
    <row r="28" spans="1:15" ht="76.5">
      <c r="A28" s="129" t="s">
        <v>263</v>
      </c>
      <c r="B28" s="129" t="s">
        <v>1476</v>
      </c>
      <c r="C28" s="129" t="s">
        <v>1522</v>
      </c>
      <c r="D28" s="119" t="s">
        <v>1533</v>
      </c>
      <c r="E28" s="116" t="s">
        <v>318</v>
      </c>
      <c r="F28" s="122">
        <v>200000</v>
      </c>
      <c r="G28" s="122"/>
      <c r="H28" s="108" t="s">
        <v>1749</v>
      </c>
      <c r="I28" s="260" t="s">
        <v>1981</v>
      </c>
      <c r="J28" s="108" t="s">
        <v>1750</v>
      </c>
      <c r="K28" s="260" t="s">
        <v>1981</v>
      </c>
      <c r="L28" s="108" t="s">
        <v>1751</v>
      </c>
      <c r="M28" s="108" t="s">
        <v>1752</v>
      </c>
      <c r="N28" s="207" t="s">
        <v>2453</v>
      </c>
      <c r="O28" s="108" t="s">
        <v>1753</v>
      </c>
    </row>
    <row r="29" spans="1:15" ht="89.25">
      <c r="A29" s="118" t="s">
        <v>263</v>
      </c>
      <c r="B29" s="114" t="s">
        <v>398</v>
      </c>
      <c r="C29" s="100" t="s">
        <v>1534</v>
      </c>
      <c r="D29" s="114" t="s">
        <v>1535</v>
      </c>
      <c r="E29" s="116" t="s">
        <v>318</v>
      </c>
      <c r="F29" s="122"/>
      <c r="G29" s="156"/>
      <c r="H29" s="160" t="s">
        <v>125</v>
      </c>
      <c r="I29" s="242" t="s">
        <v>125</v>
      </c>
      <c r="J29" s="160" t="s">
        <v>1536</v>
      </c>
      <c r="K29" s="356" t="s">
        <v>2277</v>
      </c>
      <c r="L29" s="160" t="s">
        <v>253</v>
      </c>
      <c r="M29" s="160" t="s">
        <v>253</v>
      </c>
      <c r="N29" s="359" t="s">
        <v>2454</v>
      </c>
      <c r="O29" s="160" t="s">
        <v>1537</v>
      </c>
    </row>
    <row r="30" spans="1:15" ht="61.5" customHeight="1">
      <c r="A30" s="118" t="s">
        <v>263</v>
      </c>
      <c r="B30" s="114" t="s">
        <v>398</v>
      </c>
      <c r="C30" s="100" t="s">
        <v>1534</v>
      </c>
      <c r="D30" s="98" t="s">
        <v>1534</v>
      </c>
      <c r="E30" s="116" t="s">
        <v>318</v>
      </c>
      <c r="F30" s="122"/>
      <c r="G30" s="122"/>
      <c r="H30" s="135" t="s">
        <v>1538</v>
      </c>
      <c r="I30" s="240" t="s">
        <v>1962</v>
      </c>
      <c r="J30" s="135" t="s">
        <v>1538</v>
      </c>
      <c r="K30" s="358" t="s">
        <v>2278</v>
      </c>
      <c r="L30" s="135" t="s">
        <v>1539</v>
      </c>
      <c r="M30" s="135" t="s">
        <v>1539</v>
      </c>
      <c r="N30" s="231"/>
      <c r="O30" s="135" t="s">
        <v>1540</v>
      </c>
    </row>
    <row r="31" spans="1:15" ht="69.75" customHeight="1">
      <c r="A31" s="118" t="s">
        <v>263</v>
      </c>
      <c r="B31" s="114" t="s">
        <v>398</v>
      </c>
      <c r="C31" s="100" t="s">
        <v>1534</v>
      </c>
      <c r="D31" s="114" t="s">
        <v>1541</v>
      </c>
      <c r="E31" s="116" t="s">
        <v>318</v>
      </c>
      <c r="F31" s="117">
        <v>300000</v>
      </c>
      <c r="G31" s="122"/>
      <c r="H31" s="160" t="s">
        <v>1542</v>
      </c>
      <c r="I31" s="242" t="s">
        <v>1963</v>
      </c>
      <c r="J31" s="160" t="s">
        <v>1542</v>
      </c>
      <c r="K31" s="356" t="s">
        <v>2279</v>
      </c>
      <c r="L31" s="160" t="s">
        <v>1542</v>
      </c>
      <c r="M31" s="160" t="s">
        <v>1542</v>
      </c>
      <c r="N31" s="359" t="s">
        <v>1979</v>
      </c>
      <c r="O31" s="160" t="s">
        <v>1543</v>
      </c>
    </row>
    <row r="32" spans="1:15" ht="102">
      <c r="A32" s="118" t="s">
        <v>263</v>
      </c>
      <c r="B32" s="114" t="s">
        <v>398</v>
      </c>
      <c r="C32" s="100" t="s">
        <v>1534</v>
      </c>
      <c r="D32" s="114" t="s">
        <v>1544</v>
      </c>
      <c r="E32" s="116" t="s">
        <v>318</v>
      </c>
      <c r="F32" s="122"/>
      <c r="G32" s="122"/>
      <c r="H32" s="142" t="s">
        <v>1545</v>
      </c>
      <c r="I32" s="241" t="s">
        <v>1964</v>
      </c>
      <c r="J32" s="142" t="s">
        <v>1545</v>
      </c>
      <c r="K32" s="265" t="s">
        <v>2280</v>
      </c>
      <c r="L32" s="142" t="s">
        <v>1545</v>
      </c>
      <c r="M32" s="142" t="s">
        <v>1545</v>
      </c>
      <c r="N32" s="236"/>
      <c r="O32" s="160" t="s">
        <v>1546</v>
      </c>
    </row>
    <row r="33" spans="1:15" ht="76.5">
      <c r="A33" s="118" t="s">
        <v>263</v>
      </c>
      <c r="B33" s="114" t="s">
        <v>398</v>
      </c>
      <c r="C33" s="108" t="s">
        <v>1200</v>
      </c>
      <c r="D33" s="119" t="s">
        <v>1547</v>
      </c>
      <c r="E33" s="116" t="s">
        <v>318</v>
      </c>
      <c r="F33" s="117">
        <v>5000000</v>
      </c>
      <c r="G33" s="126"/>
      <c r="H33" s="108" t="s">
        <v>1548</v>
      </c>
      <c r="I33" s="260" t="s">
        <v>1965</v>
      </c>
      <c r="J33" s="108" t="s">
        <v>1548</v>
      </c>
      <c r="K33" s="268" t="s">
        <v>2308</v>
      </c>
      <c r="L33" s="108" t="s">
        <v>1548</v>
      </c>
      <c r="M33" s="108" t="s">
        <v>1548</v>
      </c>
      <c r="N33" s="207"/>
      <c r="O33" s="108" t="s">
        <v>1549</v>
      </c>
    </row>
    <row r="34" spans="1:15" ht="63.75">
      <c r="A34" s="118" t="s">
        <v>263</v>
      </c>
      <c r="B34" s="114" t="s">
        <v>398</v>
      </c>
      <c r="C34" s="108" t="s">
        <v>1200</v>
      </c>
      <c r="D34" s="119" t="s">
        <v>1550</v>
      </c>
      <c r="E34" s="116" t="s">
        <v>318</v>
      </c>
      <c r="F34" s="117">
        <v>23000000</v>
      </c>
      <c r="G34" s="149"/>
      <c r="H34" s="108" t="s">
        <v>1551</v>
      </c>
      <c r="I34" s="260" t="s">
        <v>1966</v>
      </c>
      <c r="J34" s="108" t="s">
        <v>1551</v>
      </c>
      <c r="K34" s="268" t="s">
        <v>2309</v>
      </c>
      <c r="L34" s="108" t="s">
        <v>1551</v>
      </c>
      <c r="M34" s="108" t="s">
        <v>1551</v>
      </c>
      <c r="N34" s="207"/>
      <c r="O34" s="108" t="s">
        <v>651</v>
      </c>
    </row>
    <row r="35" spans="1:15" ht="102">
      <c r="A35" s="108" t="s">
        <v>304</v>
      </c>
      <c r="B35" s="125" t="s">
        <v>404</v>
      </c>
      <c r="C35" s="125" t="s">
        <v>422</v>
      </c>
      <c r="D35" s="108" t="s">
        <v>423</v>
      </c>
      <c r="E35" s="116" t="s">
        <v>318</v>
      </c>
      <c r="F35" s="122"/>
      <c r="G35" s="122"/>
      <c r="H35" s="125" t="s">
        <v>569</v>
      </c>
      <c r="I35" s="260" t="s">
        <v>1967</v>
      </c>
      <c r="J35" s="125" t="s">
        <v>570</v>
      </c>
      <c r="K35" s="268" t="s">
        <v>1967</v>
      </c>
      <c r="L35" s="125" t="s">
        <v>571</v>
      </c>
      <c r="M35" s="125" t="s">
        <v>572</v>
      </c>
      <c r="N35" s="207" t="s">
        <v>2294</v>
      </c>
      <c r="O35" s="125" t="s">
        <v>573</v>
      </c>
    </row>
    <row r="36" spans="1:15" ht="76.5">
      <c r="A36" s="129" t="s">
        <v>429</v>
      </c>
      <c r="B36" s="114" t="s">
        <v>398</v>
      </c>
      <c r="C36" s="129" t="s">
        <v>433</v>
      </c>
      <c r="D36" s="108" t="s">
        <v>1552</v>
      </c>
      <c r="E36" s="116" t="s">
        <v>318</v>
      </c>
      <c r="F36" s="122"/>
      <c r="G36" s="122" t="s">
        <v>1452</v>
      </c>
      <c r="H36" s="163" t="s">
        <v>1553</v>
      </c>
      <c r="I36" s="260" t="s">
        <v>1968</v>
      </c>
      <c r="J36" s="163" t="s">
        <v>1554</v>
      </c>
      <c r="K36" s="268" t="s">
        <v>2302</v>
      </c>
      <c r="L36" s="163" t="s">
        <v>1555</v>
      </c>
      <c r="M36" s="163" t="s">
        <v>1556</v>
      </c>
      <c r="N36" s="207"/>
      <c r="O36" s="163" t="s">
        <v>1557</v>
      </c>
    </row>
    <row r="37" spans="1:15" ht="51">
      <c r="A37" s="129" t="s">
        <v>429</v>
      </c>
      <c r="B37" s="114" t="s">
        <v>398</v>
      </c>
      <c r="C37" s="163" t="s">
        <v>433</v>
      </c>
      <c r="D37" s="118" t="s">
        <v>1558</v>
      </c>
      <c r="E37" s="116" t="s">
        <v>318</v>
      </c>
      <c r="F37" s="122">
        <v>30000</v>
      </c>
      <c r="G37" s="122"/>
      <c r="H37" s="163" t="s">
        <v>125</v>
      </c>
      <c r="I37" s="242" t="s">
        <v>125</v>
      </c>
      <c r="J37" s="163" t="s">
        <v>1559</v>
      </c>
      <c r="K37" s="268" t="s">
        <v>2281</v>
      </c>
      <c r="L37" s="163" t="s">
        <v>454</v>
      </c>
      <c r="M37" s="163" t="s">
        <v>1560</v>
      </c>
      <c r="N37" s="207" t="s">
        <v>2455</v>
      </c>
      <c r="O37" s="163" t="s">
        <v>1561</v>
      </c>
    </row>
    <row r="38" spans="1:15" ht="134.25" customHeight="1">
      <c r="A38" s="129" t="s">
        <v>429</v>
      </c>
      <c r="B38" s="114" t="s">
        <v>398</v>
      </c>
      <c r="C38" s="118" t="s">
        <v>433</v>
      </c>
      <c r="D38" s="108" t="s">
        <v>434</v>
      </c>
      <c r="E38" s="116" t="s">
        <v>318</v>
      </c>
      <c r="F38" s="117"/>
      <c r="G38" s="117"/>
      <c r="H38" s="108" t="s">
        <v>1562</v>
      </c>
      <c r="I38" s="260" t="s">
        <v>1796</v>
      </c>
      <c r="J38" s="108" t="s">
        <v>1562</v>
      </c>
      <c r="K38" s="268" t="s">
        <v>1796</v>
      </c>
      <c r="L38" s="108" t="s">
        <v>1562</v>
      </c>
      <c r="M38" s="108" t="s">
        <v>1562</v>
      </c>
      <c r="N38" s="207" t="s">
        <v>1980</v>
      </c>
      <c r="O38" s="108" t="s">
        <v>783</v>
      </c>
    </row>
    <row r="39" spans="1:15" ht="60" customHeight="1">
      <c r="A39" s="129" t="s">
        <v>429</v>
      </c>
      <c r="B39" s="114" t="s">
        <v>398</v>
      </c>
      <c r="C39" s="163" t="s">
        <v>433</v>
      </c>
      <c r="D39" s="118" t="s">
        <v>1563</v>
      </c>
      <c r="E39" s="116" t="s">
        <v>318</v>
      </c>
      <c r="F39" s="122">
        <v>50000</v>
      </c>
      <c r="G39" s="122"/>
      <c r="H39" s="163" t="s">
        <v>1564</v>
      </c>
      <c r="I39" s="260" t="s">
        <v>1969</v>
      </c>
      <c r="J39" s="163" t="s">
        <v>1565</v>
      </c>
      <c r="K39" s="268" t="s">
        <v>2282</v>
      </c>
      <c r="L39" s="163" t="s">
        <v>1566</v>
      </c>
      <c r="M39" s="163" t="s">
        <v>1567</v>
      </c>
      <c r="N39" s="207" t="s">
        <v>2295</v>
      </c>
      <c r="O39" s="163" t="s">
        <v>1568</v>
      </c>
    </row>
    <row r="40" spans="1:15" ht="127.5">
      <c r="A40" s="129" t="s">
        <v>429</v>
      </c>
      <c r="B40" s="114" t="s">
        <v>398</v>
      </c>
      <c r="C40" s="108" t="s">
        <v>433</v>
      </c>
      <c r="D40" s="138" t="s">
        <v>1569</v>
      </c>
      <c r="E40" s="116" t="s">
        <v>318</v>
      </c>
      <c r="F40" s="117"/>
      <c r="G40" s="117"/>
      <c r="H40" s="108" t="s">
        <v>1570</v>
      </c>
      <c r="I40" s="260" t="s">
        <v>2010</v>
      </c>
      <c r="J40" s="108" t="s">
        <v>1571</v>
      </c>
      <c r="K40" s="268" t="s">
        <v>2311</v>
      </c>
      <c r="L40" s="108" t="s">
        <v>1572</v>
      </c>
      <c r="M40" s="108" t="s">
        <v>1573</v>
      </c>
      <c r="N40" s="207" t="s">
        <v>2296</v>
      </c>
      <c r="O40" s="108" t="s">
        <v>1574</v>
      </c>
    </row>
    <row r="41" spans="1:15" ht="63.75">
      <c r="A41" s="129" t="s">
        <v>429</v>
      </c>
      <c r="B41" s="114" t="s">
        <v>398</v>
      </c>
      <c r="C41" s="129" t="s">
        <v>433</v>
      </c>
      <c r="D41" s="103" t="s">
        <v>1575</v>
      </c>
      <c r="E41" s="116" t="s">
        <v>318</v>
      </c>
      <c r="F41" s="122">
        <v>500000</v>
      </c>
      <c r="G41" s="122"/>
      <c r="H41" s="101" t="s">
        <v>1576</v>
      </c>
      <c r="I41" s="226" t="s">
        <v>1970</v>
      </c>
      <c r="J41" s="101" t="s">
        <v>1577</v>
      </c>
      <c r="K41" s="268" t="s">
        <v>2310</v>
      </c>
      <c r="L41" s="101" t="s">
        <v>1578</v>
      </c>
      <c r="M41" s="101" t="s">
        <v>1579</v>
      </c>
      <c r="N41" s="207"/>
      <c r="O41" s="163" t="s">
        <v>1580</v>
      </c>
    </row>
    <row r="42" spans="1:15" ht="127.5">
      <c r="A42" s="129" t="s">
        <v>429</v>
      </c>
      <c r="B42" s="114" t="s">
        <v>398</v>
      </c>
      <c r="C42" s="108" t="s">
        <v>433</v>
      </c>
      <c r="D42" s="118" t="s">
        <v>1581</v>
      </c>
      <c r="E42" s="116" t="s">
        <v>318</v>
      </c>
      <c r="F42" s="117"/>
      <c r="G42" s="117"/>
      <c r="H42" s="108" t="s">
        <v>1582</v>
      </c>
      <c r="I42" s="260" t="s">
        <v>1971</v>
      </c>
      <c r="J42" s="108" t="s">
        <v>1583</v>
      </c>
      <c r="K42" s="268" t="s">
        <v>2283</v>
      </c>
      <c r="L42" s="108" t="s">
        <v>1583</v>
      </c>
      <c r="M42" s="108" t="s">
        <v>1584</v>
      </c>
      <c r="N42" s="207"/>
      <c r="O42" s="108" t="s">
        <v>1585</v>
      </c>
    </row>
    <row r="43" spans="1:15" ht="84" customHeight="1">
      <c r="A43" s="129" t="s">
        <v>429</v>
      </c>
      <c r="B43" s="114" t="s">
        <v>398</v>
      </c>
      <c r="C43" s="163" t="s">
        <v>433</v>
      </c>
      <c r="D43" s="118" t="s">
        <v>1586</v>
      </c>
      <c r="E43" s="116" t="s">
        <v>318</v>
      </c>
      <c r="F43" s="122">
        <v>170000</v>
      </c>
      <c r="G43" s="122"/>
      <c r="H43" s="163" t="s">
        <v>1587</v>
      </c>
      <c r="I43" s="260" t="s">
        <v>1972</v>
      </c>
      <c r="J43" s="163" t="s">
        <v>1587</v>
      </c>
      <c r="K43" s="268" t="s">
        <v>2312</v>
      </c>
      <c r="L43" s="163" t="s">
        <v>1587</v>
      </c>
      <c r="M43" s="163" t="s">
        <v>1587</v>
      </c>
      <c r="N43" s="207"/>
      <c r="O43" s="163" t="s">
        <v>1588</v>
      </c>
    </row>
    <row r="44" spans="1:15" ht="55.5" customHeight="1">
      <c r="A44" s="129" t="s">
        <v>429</v>
      </c>
      <c r="B44" s="114" t="s">
        <v>398</v>
      </c>
      <c r="C44" s="129" t="s">
        <v>1589</v>
      </c>
      <c r="D44" s="138" t="s">
        <v>1590</v>
      </c>
      <c r="E44" s="116" t="s">
        <v>318</v>
      </c>
      <c r="F44" s="122"/>
      <c r="G44" s="122">
        <v>10000</v>
      </c>
      <c r="H44" s="108" t="s">
        <v>1591</v>
      </c>
      <c r="I44" s="260" t="s">
        <v>1983</v>
      </c>
      <c r="J44" s="108" t="s">
        <v>1592</v>
      </c>
      <c r="K44" s="268" t="s">
        <v>2313</v>
      </c>
      <c r="L44" s="108" t="s">
        <v>125</v>
      </c>
      <c r="M44" s="108" t="s">
        <v>125</v>
      </c>
      <c r="N44" s="207"/>
      <c r="O44" s="108" t="s">
        <v>1593</v>
      </c>
    </row>
    <row r="45" spans="1:15" ht="71.25" customHeight="1">
      <c r="A45" s="129" t="s">
        <v>429</v>
      </c>
      <c r="B45" s="114" t="s">
        <v>398</v>
      </c>
      <c r="C45" s="129" t="s">
        <v>1589</v>
      </c>
      <c r="D45" s="98" t="s">
        <v>1594</v>
      </c>
      <c r="E45" s="116" t="s">
        <v>318</v>
      </c>
      <c r="F45" s="122" t="s">
        <v>1595</v>
      </c>
      <c r="G45" s="122"/>
      <c r="H45" s="101" t="s">
        <v>1596</v>
      </c>
      <c r="I45" s="226" t="s">
        <v>2011</v>
      </c>
      <c r="J45" s="101" t="s">
        <v>1597</v>
      </c>
      <c r="K45" s="268" t="s">
        <v>2314</v>
      </c>
      <c r="L45" s="101" t="s">
        <v>1598</v>
      </c>
      <c r="M45" s="101" t="s">
        <v>1599</v>
      </c>
      <c r="N45" s="207"/>
      <c r="O45" s="101" t="s">
        <v>1600</v>
      </c>
    </row>
    <row r="46" spans="1:15" ht="63.75">
      <c r="A46" s="129" t="s">
        <v>429</v>
      </c>
      <c r="B46" s="114" t="s">
        <v>398</v>
      </c>
      <c r="C46" s="129" t="s">
        <v>1589</v>
      </c>
      <c r="D46" s="98" t="s">
        <v>1601</v>
      </c>
      <c r="E46" s="116" t="s">
        <v>318</v>
      </c>
      <c r="F46" s="165"/>
      <c r="G46" s="122"/>
      <c r="H46" s="101" t="s">
        <v>1602</v>
      </c>
      <c r="I46" s="226" t="s">
        <v>2012</v>
      </c>
      <c r="J46" s="101" t="s">
        <v>1602</v>
      </c>
      <c r="K46" s="268" t="s">
        <v>2284</v>
      </c>
      <c r="L46" s="101" t="s">
        <v>1602</v>
      </c>
      <c r="M46" s="101" t="s">
        <v>1602</v>
      </c>
      <c r="N46" s="207"/>
      <c r="O46" s="101" t="s">
        <v>1603</v>
      </c>
    </row>
    <row r="47" spans="1:15" ht="38.25">
      <c r="A47" s="129" t="s">
        <v>429</v>
      </c>
      <c r="B47" s="114" t="s">
        <v>398</v>
      </c>
      <c r="C47" s="129" t="s">
        <v>1589</v>
      </c>
      <c r="D47" s="138" t="s">
        <v>1604</v>
      </c>
      <c r="E47" s="116" t="s">
        <v>318</v>
      </c>
      <c r="F47" s="122"/>
      <c r="G47" s="122">
        <v>9000</v>
      </c>
      <c r="H47" s="108" t="s">
        <v>1591</v>
      </c>
      <c r="I47" s="260" t="s">
        <v>2013</v>
      </c>
      <c r="J47" s="108" t="s">
        <v>1592</v>
      </c>
      <c r="K47" s="268" t="s">
        <v>2315</v>
      </c>
      <c r="L47" s="108" t="s">
        <v>125</v>
      </c>
      <c r="M47" s="108" t="s">
        <v>125</v>
      </c>
      <c r="N47" s="207"/>
      <c r="O47" s="108" t="s">
        <v>369</v>
      </c>
    </row>
    <row r="48" spans="1:15" ht="76.5">
      <c r="A48" s="129" t="s">
        <v>429</v>
      </c>
      <c r="B48" s="114" t="s">
        <v>398</v>
      </c>
      <c r="C48" s="129" t="s">
        <v>1589</v>
      </c>
      <c r="D48" s="98" t="s">
        <v>1605</v>
      </c>
      <c r="E48" s="116" t="s">
        <v>318</v>
      </c>
      <c r="F48" s="122" t="s">
        <v>1606</v>
      </c>
      <c r="G48" s="122"/>
      <c r="H48" s="101" t="s">
        <v>1607</v>
      </c>
      <c r="I48" s="226" t="s">
        <v>2014</v>
      </c>
      <c r="J48" s="101" t="s">
        <v>1607</v>
      </c>
      <c r="K48" s="268" t="s">
        <v>2316</v>
      </c>
      <c r="L48" s="101" t="s">
        <v>1608</v>
      </c>
      <c r="M48" s="101" t="s">
        <v>1608</v>
      </c>
      <c r="N48" s="207"/>
      <c r="O48" s="101" t="s">
        <v>1609</v>
      </c>
    </row>
    <row r="49" spans="1:15" ht="54.75" customHeight="1">
      <c r="A49" s="129" t="s">
        <v>429</v>
      </c>
      <c r="B49" s="114" t="s">
        <v>398</v>
      </c>
      <c r="C49" s="129" t="s">
        <v>1589</v>
      </c>
      <c r="D49" s="138" t="s">
        <v>1610</v>
      </c>
      <c r="E49" s="116" t="s">
        <v>318</v>
      </c>
      <c r="F49" s="122"/>
      <c r="G49" s="122">
        <v>5500</v>
      </c>
      <c r="H49" s="108" t="s">
        <v>1591</v>
      </c>
      <c r="I49" s="260" t="s">
        <v>2015</v>
      </c>
      <c r="J49" s="108" t="s">
        <v>1592</v>
      </c>
      <c r="K49" s="268" t="s">
        <v>2317</v>
      </c>
      <c r="L49" s="108" t="s">
        <v>125</v>
      </c>
      <c r="M49" s="108" t="s">
        <v>125</v>
      </c>
      <c r="N49" s="207"/>
      <c r="O49" s="108" t="s">
        <v>1593</v>
      </c>
    </row>
    <row r="50" spans="1:15" ht="63.75">
      <c r="A50" s="129" t="s">
        <v>429</v>
      </c>
      <c r="B50" s="114" t="s">
        <v>398</v>
      </c>
      <c r="C50" s="129" t="s">
        <v>1589</v>
      </c>
      <c r="D50" s="108" t="s">
        <v>1611</v>
      </c>
      <c r="E50" s="116" t="s">
        <v>318</v>
      </c>
      <c r="F50" s="122"/>
      <c r="G50" s="122"/>
      <c r="H50" s="163" t="s">
        <v>1612</v>
      </c>
      <c r="I50" s="260" t="s">
        <v>1974</v>
      </c>
      <c r="J50" s="163" t="s">
        <v>1612</v>
      </c>
      <c r="K50" s="268" t="s">
        <v>2303</v>
      </c>
      <c r="L50" s="163" t="s">
        <v>1612</v>
      </c>
      <c r="M50" s="163" t="s">
        <v>1612</v>
      </c>
      <c r="N50" s="207"/>
      <c r="O50" s="163" t="s">
        <v>1613</v>
      </c>
    </row>
    <row r="51" spans="1:15" ht="114.75">
      <c r="A51" s="129" t="s">
        <v>429</v>
      </c>
      <c r="B51" s="114" t="s">
        <v>398</v>
      </c>
      <c r="C51" s="129" t="s">
        <v>1589</v>
      </c>
      <c r="D51" s="98" t="s">
        <v>1614</v>
      </c>
      <c r="E51" s="116" t="s">
        <v>318</v>
      </c>
      <c r="F51" s="122">
        <v>450000</v>
      </c>
      <c r="G51" s="122"/>
      <c r="H51" s="101" t="s">
        <v>1596</v>
      </c>
      <c r="I51" s="226" t="s">
        <v>1984</v>
      </c>
      <c r="J51" s="101" t="s">
        <v>1615</v>
      </c>
      <c r="K51" s="268" t="s">
        <v>2304</v>
      </c>
      <c r="L51" s="101" t="s">
        <v>1616</v>
      </c>
      <c r="M51" s="101" t="s">
        <v>1617</v>
      </c>
      <c r="N51" s="207"/>
      <c r="O51" s="101" t="s">
        <v>1618</v>
      </c>
    </row>
    <row r="52" spans="1:15" ht="59.25" customHeight="1">
      <c r="A52" s="129" t="s">
        <v>429</v>
      </c>
      <c r="B52" s="114" t="s">
        <v>398</v>
      </c>
      <c r="C52" s="129" t="s">
        <v>1589</v>
      </c>
      <c r="D52" s="138" t="s">
        <v>1619</v>
      </c>
      <c r="E52" s="116" t="s">
        <v>318</v>
      </c>
      <c r="F52" s="122">
        <v>100000</v>
      </c>
      <c r="G52" s="122"/>
      <c r="H52" s="98" t="s">
        <v>1620</v>
      </c>
      <c r="I52" s="226" t="s">
        <v>2007</v>
      </c>
      <c r="J52" s="98" t="s">
        <v>1621</v>
      </c>
      <c r="K52" s="268" t="s">
        <v>2318</v>
      </c>
      <c r="L52" s="98" t="s">
        <v>1622</v>
      </c>
      <c r="M52" s="98" t="s">
        <v>1623</v>
      </c>
      <c r="N52" s="207"/>
      <c r="O52" s="101" t="s">
        <v>1624</v>
      </c>
    </row>
    <row r="53" spans="1:15" ht="76.5">
      <c r="A53" s="129" t="s">
        <v>429</v>
      </c>
      <c r="B53" s="114" t="s">
        <v>398</v>
      </c>
      <c r="C53" s="129" t="s">
        <v>1589</v>
      </c>
      <c r="D53" s="138" t="s">
        <v>1625</v>
      </c>
      <c r="E53" s="116" t="s">
        <v>318</v>
      </c>
      <c r="F53" s="122"/>
      <c r="G53" s="117" t="s">
        <v>1452</v>
      </c>
      <c r="H53" s="108" t="s">
        <v>1626</v>
      </c>
      <c r="I53" s="260" t="s">
        <v>1975</v>
      </c>
      <c r="J53" s="108" t="s">
        <v>1626</v>
      </c>
      <c r="K53" s="268" t="s">
        <v>2285</v>
      </c>
      <c r="L53" s="108" t="s">
        <v>1626</v>
      </c>
      <c r="M53" s="108" t="s">
        <v>1626</v>
      </c>
      <c r="N53" s="207"/>
      <c r="O53" s="108" t="s">
        <v>1627</v>
      </c>
    </row>
    <row r="54" spans="1:15" ht="63.75">
      <c r="A54" s="129" t="s">
        <v>429</v>
      </c>
      <c r="B54" s="114" t="s">
        <v>398</v>
      </c>
      <c r="C54" s="118" t="s">
        <v>1589</v>
      </c>
      <c r="D54" s="108" t="s">
        <v>1628</v>
      </c>
      <c r="E54" s="116" t="s">
        <v>318</v>
      </c>
      <c r="F54" s="117"/>
      <c r="G54" s="117">
        <v>500000</v>
      </c>
      <c r="H54" s="101" t="s">
        <v>1596</v>
      </c>
      <c r="I54" s="226" t="s">
        <v>1976</v>
      </c>
      <c r="J54" s="101" t="s">
        <v>1615</v>
      </c>
      <c r="K54" s="268" t="s">
        <v>2286</v>
      </c>
      <c r="L54" s="101" t="s">
        <v>1616</v>
      </c>
      <c r="M54" s="101" t="s">
        <v>1629</v>
      </c>
      <c r="N54" s="207"/>
      <c r="O54" s="108" t="s">
        <v>1630</v>
      </c>
    </row>
    <row r="55" spans="1:15" ht="72" customHeight="1">
      <c r="A55" s="129" t="s">
        <v>429</v>
      </c>
      <c r="B55" s="114" t="s">
        <v>398</v>
      </c>
      <c r="C55" s="129" t="s">
        <v>1589</v>
      </c>
      <c r="D55" s="138" t="s">
        <v>1631</v>
      </c>
      <c r="E55" s="116" t="s">
        <v>318</v>
      </c>
      <c r="F55" s="122">
        <v>240000</v>
      </c>
      <c r="G55" s="117" t="s">
        <v>1452</v>
      </c>
      <c r="H55" s="108" t="s">
        <v>1626</v>
      </c>
      <c r="I55" s="260" t="s">
        <v>1977</v>
      </c>
      <c r="J55" s="108" t="s">
        <v>1626</v>
      </c>
      <c r="K55" s="268" t="s">
        <v>1578</v>
      </c>
      <c r="L55" s="108" t="s">
        <v>1626</v>
      </c>
      <c r="M55" s="108" t="s">
        <v>1626</v>
      </c>
      <c r="N55" s="207"/>
      <c r="O55" s="108" t="s">
        <v>1627</v>
      </c>
    </row>
    <row r="56" spans="1:15" ht="38.25">
      <c r="A56" s="129" t="s">
        <v>429</v>
      </c>
      <c r="B56" s="114" t="s">
        <v>398</v>
      </c>
      <c r="C56" s="129" t="s">
        <v>1589</v>
      </c>
      <c r="D56" s="138" t="s">
        <v>1632</v>
      </c>
      <c r="E56" s="116" t="s">
        <v>318</v>
      </c>
      <c r="F56" s="122"/>
      <c r="G56" s="122">
        <v>1200</v>
      </c>
      <c r="H56" s="108" t="s">
        <v>1591</v>
      </c>
      <c r="I56" s="260" t="s">
        <v>1973</v>
      </c>
      <c r="J56" s="108" t="s">
        <v>1592</v>
      </c>
      <c r="K56" s="268" t="s">
        <v>2315</v>
      </c>
      <c r="L56" s="108" t="s">
        <v>125</v>
      </c>
      <c r="M56" s="108" t="s">
        <v>125</v>
      </c>
      <c r="N56" s="207"/>
      <c r="O56" s="108" t="s">
        <v>1593</v>
      </c>
    </row>
  </sheetData>
  <mergeCells count="1">
    <mergeCell ref="A1:O1"/>
  </mergeCells>
  <pageMargins left="0.70866141732283472" right="0.70866141732283472" top="0.74803149606299213" bottom="0.74803149606299213" header="0.31496062992125984" footer="0.31496062992125984"/>
  <pageSetup paperSize="9" scale="55" orientation="landscape" horizontalDpi="300" verticalDpi="300" r:id="rId1"/>
  <headerFooter>
    <oddFooter>&amp;R&amp;P</oddFooter>
  </headerFooter>
</worksheet>
</file>

<file path=xl/worksheets/sheet25.xml><?xml version="1.0" encoding="utf-8"?>
<worksheet xmlns="http://schemas.openxmlformats.org/spreadsheetml/2006/main" xmlns:r="http://schemas.openxmlformats.org/officeDocument/2006/relationships">
  <dimension ref="A1:U84"/>
  <sheetViews>
    <sheetView view="pageBreakPreview" zoomScale="77" zoomScaleSheetLayoutView="77" workbookViewId="0">
      <selection activeCell="N22" sqref="N22"/>
    </sheetView>
  </sheetViews>
  <sheetFormatPr defaultRowHeight="15"/>
  <cols>
    <col min="2" max="2" width="20.7109375" customWidth="1"/>
    <col min="3" max="3" width="12" customWidth="1"/>
    <col min="4" max="4" width="13.140625" customWidth="1"/>
    <col min="5" max="5" width="20.5703125" customWidth="1"/>
    <col min="6" max="6" width="14.85546875" customWidth="1"/>
    <col min="7" max="13" width="13.42578125" bestFit="1" customWidth="1"/>
    <col min="14" max="14" width="15.140625" customWidth="1"/>
    <col min="15" max="16" width="13.42578125" bestFit="1" customWidth="1"/>
    <col min="17" max="17" width="14.85546875" customWidth="1"/>
    <col min="18" max="18" width="12.85546875" customWidth="1"/>
    <col min="19" max="19" width="13" customWidth="1"/>
    <col min="20" max="20" width="13.140625" customWidth="1"/>
  </cols>
  <sheetData>
    <row r="1" spans="1:21" s="19" customFormat="1" ht="18">
      <c r="A1" s="411" t="s">
        <v>106</v>
      </c>
      <c r="B1" s="411"/>
      <c r="C1" s="411"/>
      <c r="D1" s="411"/>
      <c r="E1" s="411"/>
      <c r="F1" s="411"/>
      <c r="G1" s="411"/>
      <c r="H1" s="411"/>
      <c r="I1" s="411"/>
      <c r="J1" s="411"/>
      <c r="K1" s="411"/>
      <c r="L1" s="411"/>
      <c r="M1" s="411"/>
      <c r="N1" s="411"/>
      <c r="O1" s="411"/>
      <c r="P1" s="411"/>
      <c r="Q1" s="411"/>
      <c r="R1" s="411"/>
      <c r="S1" s="411"/>
      <c r="T1" s="411"/>
      <c r="U1" s="411"/>
    </row>
    <row r="2" spans="1:21" s="19" customFormat="1" ht="13.5">
      <c r="A2" s="412" t="s">
        <v>69</v>
      </c>
      <c r="B2" s="412" t="s">
        <v>74</v>
      </c>
      <c r="C2" s="412" t="s">
        <v>70</v>
      </c>
      <c r="D2" s="412" t="s">
        <v>71</v>
      </c>
      <c r="E2" s="408" t="s">
        <v>1634</v>
      </c>
      <c r="F2" s="408" t="s">
        <v>72</v>
      </c>
      <c r="G2" s="408"/>
      <c r="H2" s="408"/>
      <c r="I2" s="408"/>
      <c r="J2" s="408"/>
      <c r="K2" s="408"/>
      <c r="L2" s="408" t="s">
        <v>72</v>
      </c>
      <c r="M2" s="408"/>
      <c r="N2" s="408"/>
      <c r="O2" s="408"/>
      <c r="P2" s="408"/>
      <c r="Q2" s="408"/>
      <c r="R2" s="408" t="s">
        <v>107</v>
      </c>
      <c r="S2" s="408" t="s">
        <v>75</v>
      </c>
      <c r="T2" s="408" t="s">
        <v>108</v>
      </c>
      <c r="U2" s="408" t="s">
        <v>73</v>
      </c>
    </row>
    <row r="3" spans="1:21" s="19" customFormat="1" ht="45" customHeight="1">
      <c r="A3" s="413"/>
      <c r="B3" s="413"/>
      <c r="C3" s="413"/>
      <c r="D3" s="413"/>
      <c r="E3" s="408"/>
      <c r="F3" s="77" t="s">
        <v>78</v>
      </c>
      <c r="G3" s="77" t="s">
        <v>79</v>
      </c>
      <c r="H3" s="77" t="s">
        <v>80</v>
      </c>
      <c r="I3" s="77" t="s">
        <v>81</v>
      </c>
      <c r="J3" s="77" t="s">
        <v>82</v>
      </c>
      <c r="K3" s="77" t="s">
        <v>83</v>
      </c>
      <c r="L3" s="77" t="s">
        <v>84</v>
      </c>
      <c r="M3" s="77" t="s">
        <v>85</v>
      </c>
      <c r="N3" s="77" t="s">
        <v>86</v>
      </c>
      <c r="O3" s="77" t="s">
        <v>87</v>
      </c>
      <c r="P3" s="77" t="s">
        <v>88</v>
      </c>
      <c r="Q3" s="77" t="s">
        <v>89</v>
      </c>
      <c r="R3" s="408"/>
      <c r="S3" s="408"/>
      <c r="T3" s="408"/>
      <c r="U3" s="408"/>
    </row>
    <row r="4" spans="1:21" ht="15" customHeight="1">
      <c r="A4" s="409" t="s">
        <v>76</v>
      </c>
      <c r="B4" s="409"/>
      <c r="C4" s="409"/>
      <c r="D4" s="409"/>
      <c r="E4" s="409"/>
      <c r="F4" s="409"/>
      <c r="G4" s="409"/>
      <c r="H4" s="409"/>
      <c r="I4" s="409"/>
      <c r="J4" s="409"/>
      <c r="K4" s="409"/>
      <c r="L4" s="409"/>
      <c r="M4" s="409"/>
      <c r="N4" s="409"/>
      <c r="O4" s="409"/>
      <c r="P4" s="409"/>
      <c r="Q4" s="409"/>
      <c r="R4" s="409"/>
      <c r="S4" s="409"/>
      <c r="T4" s="409"/>
      <c r="U4" s="409"/>
    </row>
    <row r="5" spans="1:21" ht="15" customHeight="1">
      <c r="A5" s="410" t="s">
        <v>1766</v>
      </c>
      <c r="B5" s="410"/>
      <c r="C5" s="410"/>
      <c r="D5" s="410"/>
      <c r="E5" s="410"/>
      <c r="F5" s="410"/>
      <c r="G5" s="410"/>
      <c r="H5" s="410"/>
      <c r="I5" s="410"/>
      <c r="J5" s="410"/>
      <c r="K5" s="410"/>
      <c r="L5" s="410"/>
      <c r="M5" s="410"/>
      <c r="N5" s="410"/>
      <c r="O5" s="410"/>
      <c r="P5" s="410"/>
      <c r="Q5" s="410"/>
      <c r="R5" s="410"/>
      <c r="S5" s="410"/>
      <c r="T5" s="410"/>
      <c r="U5" s="410"/>
    </row>
    <row r="6" spans="1:21">
      <c r="A6" s="168" t="s">
        <v>1637</v>
      </c>
      <c r="B6" s="203" t="s">
        <v>322</v>
      </c>
      <c r="C6" s="166" t="s">
        <v>1633</v>
      </c>
      <c r="D6" s="166" t="s">
        <v>318</v>
      </c>
      <c r="E6" s="167">
        <v>500000</v>
      </c>
      <c r="F6" s="167">
        <v>0</v>
      </c>
      <c r="G6" s="167">
        <v>0</v>
      </c>
      <c r="H6" s="167">
        <v>500000</v>
      </c>
      <c r="I6" s="167">
        <v>0</v>
      </c>
      <c r="J6" s="167">
        <v>0</v>
      </c>
      <c r="K6" s="167">
        <v>0</v>
      </c>
      <c r="L6" s="167">
        <v>0</v>
      </c>
      <c r="M6" s="167">
        <v>0</v>
      </c>
      <c r="N6" s="167">
        <v>0</v>
      </c>
      <c r="O6" s="167">
        <v>0</v>
      </c>
      <c r="P6" s="167">
        <v>0</v>
      </c>
      <c r="Q6" s="167">
        <v>0</v>
      </c>
      <c r="R6" s="11" t="s">
        <v>1635</v>
      </c>
      <c r="S6" s="167">
        <v>0</v>
      </c>
      <c r="T6" s="167">
        <v>0</v>
      </c>
      <c r="U6" t="s">
        <v>1636</v>
      </c>
    </row>
    <row r="7" spans="1:21">
      <c r="A7" s="410" t="s">
        <v>1765</v>
      </c>
      <c r="B7" s="410"/>
      <c r="C7" s="410"/>
      <c r="D7" s="410"/>
      <c r="E7" s="410"/>
      <c r="F7" s="410"/>
      <c r="G7" s="410"/>
      <c r="H7" s="410"/>
      <c r="I7" s="410"/>
      <c r="J7" s="410"/>
      <c r="K7" s="410"/>
      <c r="L7" s="410"/>
      <c r="M7" s="410"/>
      <c r="N7" s="410"/>
      <c r="O7" s="410"/>
      <c r="P7" s="410"/>
      <c r="Q7" s="410"/>
      <c r="R7" s="410"/>
      <c r="S7" s="410"/>
      <c r="T7" s="410"/>
      <c r="U7" s="410"/>
    </row>
    <row r="8" spans="1:21">
      <c r="A8" s="168" t="s">
        <v>1637</v>
      </c>
      <c r="B8" s="108" t="s">
        <v>535</v>
      </c>
      <c r="C8" s="166" t="s">
        <v>1633</v>
      </c>
      <c r="D8" s="166" t="s">
        <v>318</v>
      </c>
      <c r="E8" s="117">
        <v>500000</v>
      </c>
      <c r="F8" s="117">
        <v>0</v>
      </c>
      <c r="G8" s="117">
        <v>0</v>
      </c>
      <c r="H8" s="117">
        <v>0</v>
      </c>
      <c r="I8" s="117">
        <v>0</v>
      </c>
      <c r="J8" s="117">
        <v>0</v>
      </c>
      <c r="K8" s="117">
        <v>0</v>
      </c>
      <c r="L8" s="117">
        <v>0</v>
      </c>
      <c r="M8" s="117">
        <v>0</v>
      </c>
      <c r="N8" s="117">
        <v>0</v>
      </c>
      <c r="O8" s="117">
        <v>0</v>
      </c>
      <c r="P8" s="117">
        <v>0</v>
      </c>
      <c r="Q8" s="117">
        <v>500000</v>
      </c>
      <c r="R8" s="11" t="s">
        <v>1635</v>
      </c>
      <c r="S8" s="167">
        <v>0</v>
      </c>
      <c r="T8" s="167">
        <v>0</v>
      </c>
      <c r="U8" t="s">
        <v>1636</v>
      </c>
    </row>
    <row r="9" spans="1:21">
      <c r="A9" s="168" t="s">
        <v>1637</v>
      </c>
      <c r="B9" s="118" t="s">
        <v>558</v>
      </c>
      <c r="C9" s="166" t="s">
        <v>1633</v>
      </c>
      <c r="D9" s="166" t="s">
        <v>318</v>
      </c>
      <c r="E9" s="117">
        <v>1000000</v>
      </c>
      <c r="F9" s="200">
        <f t="shared" ref="F9:Q9" si="0">1000000/12</f>
        <v>83333.333333333328</v>
      </c>
      <c r="G9" s="200">
        <f t="shared" si="0"/>
        <v>83333.333333333328</v>
      </c>
      <c r="H9" s="200">
        <f t="shared" si="0"/>
        <v>83333.333333333328</v>
      </c>
      <c r="I9" s="200">
        <f t="shared" si="0"/>
        <v>83333.333333333328</v>
      </c>
      <c r="J9" s="200">
        <f t="shared" si="0"/>
        <v>83333.333333333328</v>
      </c>
      <c r="K9" s="200">
        <f t="shared" si="0"/>
        <v>83333.333333333328</v>
      </c>
      <c r="L9" s="200">
        <f t="shared" si="0"/>
        <v>83333.333333333328</v>
      </c>
      <c r="M9" s="200">
        <f t="shared" si="0"/>
        <v>83333.333333333328</v>
      </c>
      <c r="N9" s="200">
        <f t="shared" si="0"/>
        <v>83333.333333333328</v>
      </c>
      <c r="O9" s="200">
        <f t="shared" si="0"/>
        <v>83333.333333333328</v>
      </c>
      <c r="P9" s="200">
        <f t="shared" si="0"/>
        <v>83333.333333333328</v>
      </c>
      <c r="Q9" s="200">
        <f t="shared" si="0"/>
        <v>83333.333333333328</v>
      </c>
      <c r="R9" s="11" t="s">
        <v>1635</v>
      </c>
      <c r="S9" s="167">
        <v>0</v>
      </c>
      <c r="T9" s="167">
        <v>0</v>
      </c>
      <c r="U9" s="16" t="s">
        <v>1636</v>
      </c>
    </row>
    <row r="10" spans="1:21">
      <c r="A10" s="410" t="s">
        <v>1764</v>
      </c>
      <c r="B10" s="410"/>
      <c r="C10" s="410"/>
      <c r="D10" s="410"/>
      <c r="E10" s="410"/>
      <c r="F10" s="410"/>
      <c r="G10" s="410"/>
      <c r="H10" s="410"/>
      <c r="I10" s="410"/>
      <c r="J10" s="410"/>
      <c r="K10" s="410"/>
      <c r="L10" s="410"/>
      <c r="M10" s="410"/>
      <c r="N10" s="410"/>
      <c r="O10" s="410"/>
      <c r="P10" s="410"/>
      <c r="Q10" s="410"/>
      <c r="R10" s="410"/>
      <c r="S10" s="410"/>
      <c r="T10" s="410"/>
      <c r="U10" s="410"/>
    </row>
    <row r="11" spans="1:21" ht="25.5">
      <c r="A11" s="168" t="s">
        <v>1637</v>
      </c>
      <c r="B11" s="108" t="s">
        <v>698</v>
      </c>
      <c r="C11" s="166" t="s">
        <v>1633</v>
      </c>
      <c r="D11" s="166" t="s">
        <v>318</v>
      </c>
      <c r="E11" s="117">
        <v>105000</v>
      </c>
      <c r="F11" s="117">
        <v>0</v>
      </c>
      <c r="G11" s="117">
        <v>0</v>
      </c>
      <c r="H11" s="117">
        <v>105000</v>
      </c>
      <c r="I11" s="117">
        <v>0</v>
      </c>
      <c r="J11" s="117">
        <v>0</v>
      </c>
      <c r="K11" s="117">
        <v>0</v>
      </c>
      <c r="L11" s="117">
        <v>0</v>
      </c>
      <c r="M11" s="117">
        <v>0</v>
      </c>
      <c r="N11" s="117">
        <v>0</v>
      </c>
      <c r="O11" s="117">
        <v>0</v>
      </c>
      <c r="P11" s="117">
        <v>0</v>
      </c>
      <c r="Q11" s="117">
        <v>0</v>
      </c>
      <c r="R11" s="11" t="s">
        <v>1635</v>
      </c>
      <c r="S11" s="167">
        <v>0</v>
      </c>
      <c r="T11" s="167">
        <v>0</v>
      </c>
      <c r="U11" s="16" t="s">
        <v>1636</v>
      </c>
    </row>
    <row r="12" spans="1:21">
      <c r="A12" s="168" t="s">
        <v>1637</v>
      </c>
      <c r="B12" s="125" t="s">
        <v>714</v>
      </c>
      <c r="C12" s="166" t="s">
        <v>1633</v>
      </c>
      <c r="D12" s="166" t="s">
        <v>318</v>
      </c>
      <c r="E12" s="117">
        <v>70000</v>
      </c>
      <c r="F12" s="117">
        <v>0</v>
      </c>
      <c r="G12" s="117">
        <v>0</v>
      </c>
      <c r="H12" s="117">
        <v>0</v>
      </c>
      <c r="I12" s="117">
        <v>0</v>
      </c>
      <c r="J12" s="117">
        <v>0</v>
      </c>
      <c r="K12" s="117">
        <v>0</v>
      </c>
      <c r="L12" s="117">
        <v>0</v>
      </c>
      <c r="M12" s="117">
        <v>70000</v>
      </c>
      <c r="N12" s="117">
        <v>0</v>
      </c>
      <c r="O12" s="117">
        <v>0</v>
      </c>
      <c r="P12" s="117">
        <v>0</v>
      </c>
      <c r="Q12" s="117">
        <v>0</v>
      </c>
      <c r="R12" s="11" t="s">
        <v>1635</v>
      </c>
      <c r="S12" s="167">
        <v>0</v>
      </c>
      <c r="T12" s="167">
        <v>0</v>
      </c>
      <c r="U12" s="16" t="s">
        <v>1636</v>
      </c>
    </row>
    <row r="13" spans="1:21">
      <c r="A13" s="168" t="s">
        <v>1637</v>
      </c>
      <c r="B13" s="108" t="s">
        <v>730</v>
      </c>
      <c r="C13" s="166" t="s">
        <v>1633</v>
      </c>
      <c r="D13" s="166" t="s">
        <v>318</v>
      </c>
      <c r="E13" s="117">
        <v>15000</v>
      </c>
      <c r="F13" s="117">
        <v>0</v>
      </c>
      <c r="G13" s="117">
        <v>0</v>
      </c>
      <c r="H13" s="117">
        <v>15000</v>
      </c>
      <c r="I13" s="117">
        <v>0</v>
      </c>
      <c r="J13" s="117">
        <v>0</v>
      </c>
      <c r="K13" s="117">
        <v>0</v>
      </c>
      <c r="L13" s="117">
        <v>0</v>
      </c>
      <c r="M13" s="117">
        <v>0</v>
      </c>
      <c r="N13" s="117">
        <v>0</v>
      </c>
      <c r="O13" s="117">
        <v>0</v>
      </c>
      <c r="P13" s="117">
        <v>0</v>
      </c>
      <c r="Q13" s="117">
        <v>0</v>
      </c>
      <c r="R13" s="11" t="s">
        <v>1635</v>
      </c>
      <c r="S13" s="167">
        <v>0</v>
      </c>
      <c r="T13" s="167">
        <v>0</v>
      </c>
      <c r="U13" s="16" t="s">
        <v>1636</v>
      </c>
    </row>
    <row r="14" spans="1:21">
      <c r="A14" s="168" t="s">
        <v>1637</v>
      </c>
      <c r="B14" s="108" t="s">
        <v>739</v>
      </c>
      <c r="C14" s="166" t="s">
        <v>1633</v>
      </c>
      <c r="D14" s="166" t="s">
        <v>318</v>
      </c>
      <c r="E14" s="117">
        <v>60000</v>
      </c>
      <c r="F14" s="117">
        <v>0</v>
      </c>
      <c r="G14" s="117">
        <v>0</v>
      </c>
      <c r="H14" s="117">
        <v>0</v>
      </c>
      <c r="I14" s="117">
        <v>0</v>
      </c>
      <c r="J14" s="117">
        <v>0</v>
      </c>
      <c r="K14" s="117">
        <v>60000</v>
      </c>
      <c r="L14" s="117">
        <v>0</v>
      </c>
      <c r="M14" s="117">
        <v>0</v>
      </c>
      <c r="N14" s="117">
        <v>0</v>
      </c>
      <c r="O14" s="117">
        <v>0</v>
      </c>
      <c r="P14" s="117">
        <v>0</v>
      </c>
      <c r="Q14" s="117">
        <v>0</v>
      </c>
      <c r="R14" s="11" t="s">
        <v>1635</v>
      </c>
      <c r="S14" s="167">
        <v>0</v>
      </c>
      <c r="T14" s="167">
        <v>0</v>
      </c>
      <c r="U14" s="16" t="s">
        <v>1636</v>
      </c>
    </row>
    <row r="15" spans="1:21" ht="25.5">
      <c r="A15" s="168" t="s">
        <v>1637</v>
      </c>
      <c r="B15" s="108" t="s">
        <v>740</v>
      </c>
      <c r="C15" s="166" t="s">
        <v>1633</v>
      </c>
      <c r="D15" s="166" t="s">
        <v>318</v>
      </c>
      <c r="E15" s="117">
        <v>100000</v>
      </c>
      <c r="F15" s="117">
        <v>0</v>
      </c>
      <c r="G15" s="117">
        <v>0</v>
      </c>
      <c r="H15" s="117">
        <v>150000</v>
      </c>
      <c r="I15" s="117">
        <v>0</v>
      </c>
      <c r="J15" s="117">
        <v>0</v>
      </c>
      <c r="K15" s="117">
        <v>0</v>
      </c>
      <c r="L15" s="117">
        <v>0</v>
      </c>
      <c r="M15" s="117">
        <v>0</v>
      </c>
      <c r="N15" s="117">
        <v>0</v>
      </c>
      <c r="O15" s="117">
        <v>0</v>
      </c>
      <c r="P15" s="117">
        <v>0</v>
      </c>
      <c r="Q15" s="117">
        <v>0</v>
      </c>
      <c r="R15" s="11" t="s">
        <v>1635</v>
      </c>
      <c r="S15" s="167">
        <v>0</v>
      </c>
      <c r="T15" s="167">
        <v>0</v>
      </c>
      <c r="U15" s="16" t="s">
        <v>1636</v>
      </c>
    </row>
    <row r="16" spans="1:21">
      <c r="A16" s="168" t="s">
        <v>1637</v>
      </c>
      <c r="B16" s="108" t="s">
        <v>744</v>
      </c>
      <c r="C16" s="166" t="s">
        <v>1633</v>
      </c>
      <c r="D16" s="166" t="s">
        <v>318</v>
      </c>
      <c r="E16" s="117">
        <v>70000</v>
      </c>
      <c r="F16" s="117">
        <v>0</v>
      </c>
      <c r="G16" s="117">
        <v>0</v>
      </c>
      <c r="H16" s="117">
        <v>0</v>
      </c>
      <c r="I16" s="117">
        <v>0</v>
      </c>
      <c r="J16" s="117">
        <v>0</v>
      </c>
      <c r="K16" s="117">
        <v>70000</v>
      </c>
      <c r="L16" s="117">
        <v>0</v>
      </c>
      <c r="M16" s="117">
        <v>0</v>
      </c>
      <c r="N16" s="117">
        <v>0</v>
      </c>
      <c r="O16" s="117">
        <v>0</v>
      </c>
      <c r="P16" s="117">
        <v>0</v>
      </c>
      <c r="Q16" s="117">
        <v>0</v>
      </c>
      <c r="R16" s="11" t="s">
        <v>1635</v>
      </c>
      <c r="S16" s="167">
        <v>0</v>
      </c>
      <c r="T16" s="167">
        <v>0</v>
      </c>
      <c r="U16" s="16" t="s">
        <v>1636</v>
      </c>
    </row>
    <row r="17" spans="1:21">
      <c r="A17" s="168" t="s">
        <v>1637</v>
      </c>
      <c r="B17" s="108" t="s">
        <v>745</v>
      </c>
      <c r="C17" s="166" t="s">
        <v>1633</v>
      </c>
      <c r="D17" s="166" t="s">
        <v>318</v>
      </c>
      <c r="E17" s="117">
        <v>20000</v>
      </c>
      <c r="F17" s="117">
        <v>0</v>
      </c>
      <c r="G17" s="117">
        <v>0</v>
      </c>
      <c r="H17" s="117">
        <v>20000</v>
      </c>
      <c r="I17" s="117">
        <v>0</v>
      </c>
      <c r="J17" s="117">
        <v>0</v>
      </c>
      <c r="K17" s="117">
        <v>0</v>
      </c>
      <c r="L17" s="117">
        <v>0</v>
      </c>
      <c r="M17" s="117">
        <v>0</v>
      </c>
      <c r="N17" s="117">
        <v>0</v>
      </c>
      <c r="O17" s="117">
        <v>0</v>
      </c>
      <c r="P17" s="117">
        <v>0</v>
      </c>
      <c r="Q17" s="117">
        <v>0</v>
      </c>
      <c r="R17" s="11" t="s">
        <v>1635</v>
      </c>
      <c r="S17" s="167">
        <v>0</v>
      </c>
      <c r="T17" s="167">
        <v>0</v>
      </c>
      <c r="U17" s="16" t="s">
        <v>1636</v>
      </c>
    </row>
    <row r="18" spans="1:21">
      <c r="A18" s="168" t="s">
        <v>1637</v>
      </c>
      <c r="B18" s="118" t="s">
        <v>765</v>
      </c>
      <c r="C18" s="166" t="s">
        <v>1633</v>
      </c>
      <c r="D18" s="166" t="s">
        <v>318</v>
      </c>
      <c r="E18" s="117">
        <v>60000</v>
      </c>
      <c r="F18" s="117">
        <v>0</v>
      </c>
      <c r="G18" s="117">
        <v>0</v>
      </c>
      <c r="H18" s="117">
        <v>60000</v>
      </c>
      <c r="I18" s="117">
        <v>0</v>
      </c>
      <c r="J18" s="117">
        <v>0</v>
      </c>
      <c r="K18" s="117">
        <v>0</v>
      </c>
      <c r="L18" s="117">
        <v>0</v>
      </c>
      <c r="M18" s="117">
        <v>0</v>
      </c>
      <c r="N18" s="117">
        <v>0</v>
      </c>
      <c r="O18" s="117">
        <v>0</v>
      </c>
      <c r="P18" s="117">
        <v>0</v>
      </c>
      <c r="Q18" s="117">
        <v>0</v>
      </c>
      <c r="R18" s="11" t="s">
        <v>1635</v>
      </c>
      <c r="S18" s="167">
        <v>0</v>
      </c>
      <c r="T18" s="167">
        <v>0</v>
      </c>
      <c r="U18" s="16" t="s">
        <v>1636</v>
      </c>
    </row>
    <row r="19" spans="1:21">
      <c r="A19" s="410" t="s">
        <v>1638</v>
      </c>
      <c r="B19" s="410"/>
      <c r="C19" s="410"/>
      <c r="D19" s="410"/>
      <c r="E19" s="410"/>
      <c r="F19" s="410"/>
      <c r="G19" s="410"/>
      <c r="H19" s="410"/>
      <c r="I19" s="410"/>
      <c r="J19" s="410"/>
      <c r="K19" s="410"/>
      <c r="L19" s="410"/>
      <c r="M19" s="410"/>
      <c r="N19" s="410"/>
      <c r="O19" s="410"/>
      <c r="P19" s="410"/>
      <c r="Q19" s="410"/>
      <c r="R19" s="410"/>
      <c r="S19" s="410"/>
      <c r="T19" s="410"/>
      <c r="U19" s="410"/>
    </row>
    <row r="20" spans="1:21" s="38" customFormat="1" ht="25.5">
      <c r="A20" s="114">
        <v>12</v>
      </c>
      <c r="B20" s="114" t="s">
        <v>899</v>
      </c>
      <c r="C20" s="166" t="s">
        <v>1633</v>
      </c>
      <c r="D20" s="166" t="s">
        <v>318</v>
      </c>
      <c r="E20" s="117">
        <v>1000000</v>
      </c>
      <c r="F20" s="172">
        <v>0</v>
      </c>
      <c r="G20" s="172">
        <v>0</v>
      </c>
      <c r="H20" s="117">
        <v>100000</v>
      </c>
      <c r="I20" s="117">
        <v>200000</v>
      </c>
      <c r="J20" s="117">
        <v>200000</v>
      </c>
      <c r="K20" s="117">
        <v>0</v>
      </c>
      <c r="L20" s="117">
        <v>0</v>
      </c>
      <c r="M20" s="117">
        <v>200000</v>
      </c>
      <c r="N20" s="117">
        <v>200000</v>
      </c>
      <c r="O20" s="117">
        <v>0</v>
      </c>
      <c r="P20" s="117">
        <v>100000</v>
      </c>
      <c r="Q20" s="117">
        <v>0</v>
      </c>
      <c r="R20" s="11" t="s">
        <v>1635</v>
      </c>
      <c r="S20" s="178">
        <v>15000000</v>
      </c>
      <c r="T20" s="172"/>
      <c r="U20" s="106" t="s">
        <v>1653</v>
      </c>
    </row>
    <row r="21" spans="1:21" s="38" customFormat="1" ht="25.5">
      <c r="A21" s="106" t="s">
        <v>1647</v>
      </c>
      <c r="B21" s="114" t="s">
        <v>903</v>
      </c>
      <c r="C21" s="166" t="s">
        <v>1633</v>
      </c>
      <c r="D21" s="166" t="s">
        <v>318</v>
      </c>
      <c r="E21" s="117">
        <v>14000000</v>
      </c>
      <c r="F21" s="117">
        <v>89340</v>
      </c>
      <c r="G21" s="117">
        <v>188021</v>
      </c>
      <c r="H21" s="117">
        <v>171701</v>
      </c>
      <c r="I21" s="117">
        <v>34340</v>
      </c>
      <c r="J21" s="117">
        <v>244932</v>
      </c>
      <c r="K21" s="117">
        <v>244932</v>
      </c>
      <c r="L21" s="117">
        <v>1496303</v>
      </c>
      <c r="M21" s="117">
        <v>1800000</v>
      </c>
      <c r="N21" s="117">
        <v>5000590</v>
      </c>
      <c r="O21" s="117">
        <v>2077671</v>
      </c>
      <c r="P21" s="117">
        <v>1609092</v>
      </c>
      <c r="Q21" s="117">
        <v>1043078</v>
      </c>
      <c r="R21" s="11" t="s">
        <v>1635</v>
      </c>
      <c r="S21" s="176">
        <v>18000000</v>
      </c>
      <c r="T21" s="117">
        <v>7300000</v>
      </c>
      <c r="U21" s="106" t="s">
        <v>1653</v>
      </c>
    </row>
    <row r="22" spans="1:21" s="38" customFormat="1">
      <c r="A22" s="169" t="s">
        <v>1648</v>
      </c>
      <c r="B22" s="114" t="s">
        <v>928</v>
      </c>
      <c r="C22" s="166" t="s">
        <v>1633</v>
      </c>
      <c r="D22" s="166" t="s">
        <v>318</v>
      </c>
      <c r="E22" s="117">
        <v>2000000</v>
      </c>
      <c r="F22" s="171">
        <v>0</v>
      </c>
      <c r="G22" s="171">
        <v>0</v>
      </c>
      <c r="H22" s="171">
        <v>0</v>
      </c>
      <c r="I22" s="171">
        <v>0</v>
      </c>
      <c r="J22" s="171">
        <v>0</v>
      </c>
      <c r="K22" s="171">
        <v>0</v>
      </c>
      <c r="L22" s="171">
        <v>0</v>
      </c>
      <c r="M22" s="171">
        <v>0</v>
      </c>
      <c r="N22" s="145">
        <v>1500000</v>
      </c>
      <c r="O22" s="145">
        <v>150000</v>
      </c>
      <c r="P22" s="145">
        <v>150000</v>
      </c>
      <c r="Q22" s="145">
        <v>200000</v>
      </c>
      <c r="R22" s="11" t="s">
        <v>1635</v>
      </c>
      <c r="S22" s="177">
        <v>1500000</v>
      </c>
      <c r="T22" s="177">
        <v>1650000</v>
      </c>
      <c r="U22" s="114" t="s">
        <v>1636</v>
      </c>
    </row>
    <row r="23" spans="1:21" s="38" customFormat="1">
      <c r="A23" s="169" t="s">
        <v>1648</v>
      </c>
      <c r="B23" s="114" t="s">
        <v>934</v>
      </c>
      <c r="C23" s="166" t="s">
        <v>1633</v>
      </c>
      <c r="D23" s="166" t="s">
        <v>318</v>
      </c>
      <c r="E23" s="117">
        <v>250000</v>
      </c>
      <c r="F23" s="171">
        <v>0</v>
      </c>
      <c r="G23" s="171">
        <v>0</v>
      </c>
      <c r="H23" s="171">
        <v>0</v>
      </c>
      <c r="I23" s="171">
        <v>0</v>
      </c>
      <c r="J23" s="171">
        <v>0</v>
      </c>
      <c r="K23" s="171">
        <v>0</v>
      </c>
      <c r="L23" s="145">
        <v>41666.666666666664</v>
      </c>
      <c r="M23" s="145">
        <v>41666.666666666664</v>
      </c>
      <c r="N23" s="145">
        <v>41666.666666666664</v>
      </c>
      <c r="O23" s="145">
        <v>41666.666666666664</v>
      </c>
      <c r="P23" s="145">
        <v>41666.666666666664</v>
      </c>
      <c r="Q23" s="145">
        <v>41666.666666666664</v>
      </c>
      <c r="R23" s="11" t="s">
        <v>1635</v>
      </c>
      <c r="S23" s="177">
        <v>300000</v>
      </c>
      <c r="T23" s="177">
        <v>400000</v>
      </c>
      <c r="U23" s="114" t="s">
        <v>1636</v>
      </c>
    </row>
    <row r="24" spans="1:21" s="38" customFormat="1">
      <c r="A24" s="169" t="s">
        <v>1648</v>
      </c>
      <c r="B24" s="114" t="s">
        <v>936</v>
      </c>
      <c r="C24" s="166" t="s">
        <v>1633</v>
      </c>
      <c r="D24" s="166" t="s">
        <v>318</v>
      </c>
      <c r="E24" s="117">
        <v>250000</v>
      </c>
      <c r="F24" s="171">
        <v>0</v>
      </c>
      <c r="G24" s="171">
        <v>0</v>
      </c>
      <c r="H24" s="171">
        <v>0</v>
      </c>
      <c r="I24" s="171">
        <v>0</v>
      </c>
      <c r="J24" s="171">
        <v>0</v>
      </c>
      <c r="K24" s="171">
        <v>0</v>
      </c>
      <c r="L24" s="145">
        <v>41666.666666666664</v>
      </c>
      <c r="M24" s="145">
        <v>41666.666666666664</v>
      </c>
      <c r="N24" s="145">
        <v>41666.666666666664</v>
      </c>
      <c r="O24" s="145">
        <v>41666.666666666664</v>
      </c>
      <c r="P24" s="145">
        <v>41666.666666666664</v>
      </c>
      <c r="Q24" s="145">
        <v>41666.666666666664</v>
      </c>
      <c r="R24" s="11" t="s">
        <v>1635</v>
      </c>
      <c r="S24" s="177">
        <v>180000</v>
      </c>
      <c r="T24" s="177">
        <v>300000</v>
      </c>
      <c r="U24" s="114" t="s">
        <v>1636</v>
      </c>
    </row>
    <row r="25" spans="1:21" s="38" customFormat="1">
      <c r="A25" s="169" t="s">
        <v>1648</v>
      </c>
      <c r="B25" s="114" t="s">
        <v>937</v>
      </c>
      <c r="C25" s="166" t="s">
        <v>1633</v>
      </c>
      <c r="D25" s="166" t="s">
        <v>318</v>
      </c>
      <c r="E25" s="117">
        <v>5000000</v>
      </c>
      <c r="F25" s="171">
        <v>0</v>
      </c>
      <c r="G25" s="171">
        <v>0</v>
      </c>
      <c r="H25" s="173">
        <v>300000</v>
      </c>
      <c r="I25" s="173">
        <v>300000</v>
      </c>
      <c r="J25" s="173">
        <v>600000</v>
      </c>
      <c r="K25" s="173">
        <v>300000</v>
      </c>
      <c r="L25" s="173">
        <v>300000</v>
      </c>
      <c r="M25" s="173">
        <v>300000</v>
      </c>
      <c r="N25" s="173">
        <v>300000</v>
      </c>
      <c r="O25" s="173">
        <v>800000</v>
      </c>
      <c r="P25" s="173">
        <v>800000</v>
      </c>
      <c r="Q25" s="173">
        <v>1000000</v>
      </c>
      <c r="R25" s="11" t="s">
        <v>1635</v>
      </c>
      <c r="S25" s="114"/>
      <c r="T25" s="114"/>
      <c r="U25" s="108" t="s">
        <v>1636</v>
      </c>
    </row>
    <row r="26" spans="1:21" s="38" customFormat="1">
      <c r="A26" s="170" t="s">
        <v>1651</v>
      </c>
      <c r="B26" s="114" t="s">
        <v>947</v>
      </c>
      <c r="C26" s="166" t="s">
        <v>1633</v>
      </c>
      <c r="D26" s="166" t="s">
        <v>318</v>
      </c>
      <c r="E26" s="117">
        <v>3000000</v>
      </c>
      <c r="F26" s="172">
        <v>0</v>
      </c>
      <c r="G26" s="172">
        <v>0</v>
      </c>
      <c r="H26" s="117">
        <v>200000</v>
      </c>
      <c r="I26" s="172">
        <v>0</v>
      </c>
      <c r="J26" s="117">
        <v>200000</v>
      </c>
      <c r="K26" s="117">
        <v>500000</v>
      </c>
      <c r="L26" s="117">
        <v>300000</v>
      </c>
      <c r="M26" s="174">
        <v>400000</v>
      </c>
      <c r="N26" s="174">
        <v>400000</v>
      </c>
      <c r="O26" s="174">
        <v>400000</v>
      </c>
      <c r="P26" s="174">
        <v>400000</v>
      </c>
      <c r="Q26" s="117">
        <v>200000</v>
      </c>
      <c r="R26" s="11" t="s">
        <v>1635</v>
      </c>
      <c r="S26" s="175"/>
      <c r="T26" s="114"/>
      <c r="U26" s="114" t="s">
        <v>1636</v>
      </c>
    </row>
    <row r="27" spans="1:21" s="38" customFormat="1" ht="47.25" customHeight="1">
      <c r="A27" s="170" t="s">
        <v>1652</v>
      </c>
      <c r="B27" s="114" t="s">
        <v>961</v>
      </c>
      <c r="C27" s="166" t="s">
        <v>1633</v>
      </c>
      <c r="D27" s="166" t="s">
        <v>318</v>
      </c>
      <c r="E27" s="117" t="s">
        <v>962</v>
      </c>
      <c r="F27" s="172">
        <v>0</v>
      </c>
      <c r="G27" s="172">
        <v>0</v>
      </c>
      <c r="H27" s="172">
        <v>0</v>
      </c>
      <c r="I27" s="173">
        <v>1000000</v>
      </c>
      <c r="J27" s="173">
        <v>500000</v>
      </c>
      <c r="K27" s="173">
        <v>500000</v>
      </c>
      <c r="L27" s="172">
        <v>0</v>
      </c>
      <c r="M27" s="172">
        <v>0</v>
      </c>
      <c r="N27" s="172">
        <v>0</v>
      </c>
      <c r="O27" s="172">
        <v>0</v>
      </c>
      <c r="P27" s="172">
        <v>0</v>
      </c>
      <c r="Q27" s="172">
        <v>0</v>
      </c>
      <c r="R27" s="11" t="s">
        <v>1635</v>
      </c>
      <c r="S27" s="114"/>
      <c r="T27" s="114"/>
      <c r="U27" s="108" t="s">
        <v>1636</v>
      </c>
    </row>
    <row r="28" spans="1:21" s="38" customFormat="1">
      <c r="A28" s="169">
        <v>15</v>
      </c>
      <c r="B28" s="114" t="s">
        <v>1639</v>
      </c>
      <c r="C28" s="166" t="s">
        <v>1633</v>
      </c>
      <c r="D28" s="166" t="s">
        <v>318</v>
      </c>
      <c r="E28" s="137" t="s">
        <v>253</v>
      </c>
      <c r="F28" s="171" t="s">
        <v>253</v>
      </c>
      <c r="G28" s="171" t="s">
        <v>253</v>
      </c>
      <c r="H28" s="171" t="s">
        <v>253</v>
      </c>
      <c r="I28" s="171" t="s">
        <v>253</v>
      </c>
      <c r="J28" s="171" t="s">
        <v>253</v>
      </c>
      <c r="K28" s="171" t="s">
        <v>253</v>
      </c>
      <c r="L28" s="171" t="s">
        <v>253</v>
      </c>
      <c r="M28" s="171" t="s">
        <v>253</v>
      </c>
      <c r="N28" s="171" t="s">
        <v>253</v>
      </c>
      <c r="O28" s="171" t="s">
        <v>253</v>
      </c>
      <c r="P28" s="171" t="s">
        <v>253</v>
      </c>
      <c r="Q28" s="171" t="s">
        <v>253</v>
      </c>
      <c r="R28" s="11" t="s">
        <v>1635</v>
      </c>
      <c r="S28" s="122">
        <v>3000000</v>
      </c>
      <c r="T28" s="122"/>
      <c r="U28" s="114"/>
    </row>
    <row r="29" spans="1:21" s="38" customFormat="1" ht="25.5">
      <c r="A29" s="169">
        <v>13</v>
      </c>
      <c r="B29" s="114" t="s">
        <v>1640</v>
      </c>
      <c r="C29" s="166" t="s">
        <v>1633</v>
      </c>
      <c r="D29" s="166" t="s">
        <v>318</v>
      </c>
      <c r="E29" s="117" t="s">
        <v>253</v>
      </c>
      <c r="F29" s="171" t="s">
        <v>253</v>
      </c>
      <c r="G29" s="171" t="s">
        <v>253</v>
      </c>
      <c r="H29" s="171" t="s">
        <v>253</v>
      </c>
      <c r="I29" s="171" t="s">
        <v>253</v>
      </c>
      <c r="J29" s="171" t="s">
        <v>253</v>
      </c>
      <c r="K29" s="171" t="s">
        <v>253</v>
      </c>
      <c r="L29" s="171" t="s">
        <v>253</v>
      </c>
      <c r="M29" s="171" t="s">
        <v>253</v>
      </c>
      <c r="N29" s="171" t="s">
        <v>253</v>
      </c>
      <c r="O29" s="171" t="s">
        <v>253</v>
      </c>
      <c r="P29" s="171" t="s">
        <v>253</v>
      </c>
      <c r="Q29" s="171" t="s">
        <v>253</v>
      </c>
      <c r="R29" s="11" t="s">
        <v>1635</v>
      </c>
      <c r="S29" s="122"/>
      <c r="T29" s="122">
        <v>16000000</v>
      </c>
      <c r="U29" s="114"/>
    </row>
    <row r="30" spans="1:21" s="38" customFormat="1">
      <c r="A30" s="169" t="s">
        <v>1635</v>
      </c>
      <c r="B30" s="114" t="s">
        <v>1641</v>
      </c>
      <c r="C30" s="166" t="s">
        <v>1633</v>
      </c>
      <c r="D30" s="166" t="s">
        <v>318</v>
      </c>
      <c r="E30" s="117" t="s">
        <v>253</v>
      </c>
      <c r="F30" s="171" t="s">
        <v>253</v>
      </c>
      <c r="G30" s="171" t="s">
        <v>253</v>
      </c>
      <c r="H30" s="171" t="s">
        <v>253</v>
      </c>
      <c r="I30" s="171" t="s">
        <v>253</v>
      </c>
      <c r="J30" s="171" t="s">
        <v>253</v>
      </c>
      <c r="K30" s="171" t="s">
        <v>253</v>
      </c>
      <c r="L30" s="171" t="s">
        <v>253</v>
      </c>
      <c r="M30" s="171" t="s">
        <v>253</v>
      </c>
      <c r="N30" s="171" t="s">
        <v>253</v>
      </c>
      <c r="O30" s="171" t="s">
        <v>253</v>
      </c>
      <c r="P30" s="171" t="s">
        <v>253</v>
      </c>
      <c r="Q30" s="171" t="s">
        <v>253</v>
      </c>
      <c r="R30" s="11" t="s">
        <v>1635</v>
      </c>
      <c r="S30" s="122">
        <v>200000</v>
      </c>
      <c r="T30" s="122">
        <v>220000</v>
      </c>
      <c r="U30" s="114" t="s">
        <v>1636</v>
      </c>
    </row>
    <row r="31" spans="1:21" s="38" customFormat="1">
      <c r="A31" s="169" t="s">
        <v>1635</v>
      </c>
      <c r="B31" s="114" t="s">
        <v>1642</v>
      </c>
      <c r="C31" s="166" t="s">
        <v>1633</v>
      </c>
      <c r="D31" s="166" t="s">
        <v>318</v>
      </c>
      <c r="E31" s="117" t="s">
        <v>253</v>
      </c>
      <c r="F31" s="171" t="s">
        <v>253</v>
      </c>
      <c r="G31" s="171" t="s">
        <v>253</v>
      </c>
      <c r="H31" s="171" t="s">
        <v>253</v>
      </c>
      <c r="I31" s="171" t="s">
        <v>253</v>
      </c>
      <c r="J31" s="171" t="s">
        <v>253</v>
      </c>
      <c r="K31" s="171" t="s">
        <v>253</v>
      </c>
      <c r="L31" s="171" t="s">
        <v>253</v>
      </c>
      <c r="M31" s="171" t="s">
        <v>253</v>
      </c>
      <c r="N31" s="171" t="s">
        <v>253</v>
      </c>
      <c r="O31" s="171" t="s">
        <v>253</v>
      </c>
      <c r="P31" s="171" t="s">
        <v>253</v>
      </c>
      <c r="Q31" s="171" t="s">
        <v>253</v>
      </c>
      <c r="R31" s="11" t="s">
        <v>1635</v>
      </c>
      <c r="S31" s="122">
        <v>240000</v>
      </c>
      <c r="T31" s="122">
        <v>260000</v>
      </c>
      <c r="U31" s="114" t="s">
        <v>1636</v>
      </c>
    </row>
    <row r="32" spans="1:21" s="38" customFormat="1" ht="25.5">
      <c r="A32" s="169">
        <v>13</v>
      </c>
      <c r="B32" s="114" t="s">
        <v>1643</v>
      </c>
      <c r="C32" s="166" t="s">
        <v>1633</v>
      </c>
      <c r="D32" s="166" t="s">
        <v>318</v>
      </c>
      <c r="E32" s="117" t="s">
        <v>253</v>
      </c>
      <c r="F32" s="171" t="s">
        <v>253</v>
      </c>
      <c r="G32" s="171" t="s">
        <v>253</v>
      </c>
      <c r="H32" s="171" t="s">
        <v>253</v>
      </c>
      <c r="I32" s="171" t="s">
        <v>253</v>
      </c>
      <c r="J32" s="171" t="s">
        <v>253</v>
      </c>
      <c r="K32" s="171" t="s">
        <v>253</v>
      </c>
      <c r="L32" s="171" t="s">
        <v>253</v>
      </c>
      <c r="M32" s="171" t="s">
        <v>253</v>
      </c>
      <c r="N32" s="171" t="s">
        <v>253</v>
      </c>
      <c r="O32" s="171" t="s">
        <v>253</v>
      </c>
      <c r="P32" s="171" t="s">
        <v>253</v>
      </c>
      <c r="Q32" s="171" t="s">
        <v>253</v>
      </c>
      <c r="R32" s="11" t="s">
        <v>1635</v>
      </c>
      <c r="S32" s="122"/>
      <c r="T32" s="122">
        <v>15000000</v>
      </c>
      <c r="U32" s="114" t="s">
        <v>1636</v>
      </c>
    </row>
    <row r="33" spans="1:21" s="38" customFormat="1" ht="25.5">
      <c r="A33" s="170" t="s">
        <v>1652</v>
      </c>
      <c r="B33" s="114" t="s">
        <v>1644</v>
      </c>
      <c r="C33" s="166" t="s">
        <v>1633</v>
      </c>
      <c r="D33" s="166" t="s">
        <v>318</v>
      </c>
      <c r="E33" s="117" t="s">
        <v>253</v>
      </c>
      <c r="F33" s="171" t="s">
        <v>253</v>
      </c>
      <c r="G33" s="171" t="s">
        <v>253</v>
      </c>
      <c r="H33" s="171" t="s">
        <v>253</v>
      </c>
      <c r="I33" s="171" t="s">
        <v>253</v>
      </c>
      <c r="J33" s="171" t="s">
        <v>253</v>
      </c>
      <c r="K33" s="171" t="s">
        <v>253</v>
      </c>
      <c r="L33" s="171" t="s">
        <v>253</v>
      </c>
      <c r="M33" s="171" t="s">
        <v>253</v>
      </c>
      <c r="N33" s="171" t="s">
        <v>253</v>
      </c>
      <c r="O33" s="171" t="s">
        <v>253</v>
      </c>
      <c r="P33" s="171" t="s">
        <v>253</v>
      </c>
      <c r="Q33" s="171" t="s">
        <v>253</v>
      </c>
      <c r="R33" s="11" t="s">
        <v>1635</v>
      </c>
      <c r="S33" s="122">
        <v>10000</v>
      </c>
      <c r="T33" s="122"/>
      <c r="U33" s="114" t="s">
        <v>1636</v>
      </c>
    </row>
    <row r="34" spans="1:21" s="38" customFormat="1" ht="38.25">
      <c r="A34" s="170" t="s">
        <v>1649</v>
      </c>
      <c r="B34" s="114" t="s">
        <v>940</v>
      </c>
      <c r="C34" s="166" t="s">
        <v>1633</v>
      </c>
      <c r="D34" s="166" t="s">
        <v>318</v>
      </c>
      <c r="E34" s="117" t="s">
        <v>941</v>
      </c>
      <c r="F34" s="145" t="s">
        <v>253</v>
      </c>
      <c r="G34" s="145" t="s">
        <v>253</v>
      </c>
      <c r="H34" s="145" t="s">
        <v>253</v>
      </c>
      <c r="I34" s="145" t="s">
        <v>253</v>
      </c>
      <c r="J34" s="145" t="s">
        <v>253</v>
      </c>
      <c r="K34" s="145" t="s">
        <v>253</v>
      </c>
      <c r="L34" s="145" t="s">
        <v>253</v>
      </c>
      <c r="M34" s="145" t="s">
        <v>253</v>
      </c>
      <c r="N34" s="145" t="s">
        <v>253</v>
      </c>
      <c r="O34" s="145" t="s">
        <v>253</v>
      </c>
      <c r="P34" s="145" t="s">
        <v>253</v>
      </c>
      <c r="Q34" s="145" t="s">
        <v>253</v>
      </c>
      <c r="R34" s="11" t="s">
        <v>1635</v>
      </c>
      <c r="S34" s="177">
        <v>750000</v>
      </c>
      <c r="T34" s="177">
        <v>900000</v>
      </c>
      <c r="U34" s="114" t="s">
        <v>1636</v>
      </c>
    </row>
    <row r="35" spans="1:21" s="38" customFormat="1">
      <c r="A35" s="170" t="s">
        <v>1650</v>
      </c>
      <c r="B35" s="114" t="s">
        <v>1645</v>
      </c>
      <c r="C35" s="166" t="s">
        <v>1633</v>
      </c>
      <c r="D35" s="166" t="s">
        <v>318</v>
      </c>
      <c r="E35" s="117" t="s">
        <v>941</v>
      </c>
      <c r="F35" s="145" t="s">
        <v>253</v>
      </c>
      <c r="G35" s="145" t="s">
        <v>253</v>
      </c>
      <c r="H35" s="145" t="s">
        <v>253</v>
      </c>
      <c r="I35" s="145" t="s">
        <v>253</v>
      </c>
      <c r="J35" s="145" t="s">
        <v>253</v>
      </c>
      <c r="K35" s="145" t="s">
        <v>253</v>
      </c>
      <c r="L35" s="145" t="s">
        <v>253</v>
      </c>
      <c r="M35" s="145" t="s">
        <v>253</v>
      </c>
      <c r="N35" s="145" t="s">
        <v>253</v>
      </c>
      <c r="O35" s="145" t="s">
        <v>253</v>
      </c>
      <c r="P35" s="145" t="s">
        <v>253</v>
      </c>
      <c r="Q35" s="145" t="s">
        <v>253</v>
      </c>
      <c r="R35" s="11" t="s">
        <v>1635</v>
      </c>
      <c r="S35" s="177">
        <v>800000</v>
      </c>
      <c r="T35" s="177">
        <v>880000</v>
      </c>
      <c r="U35" s="114" t="s">
        <v>1636</v>
      </c>
    </row>
    <row r="36" spans="1:21" s="38" customFormat="1">
      <c r="A36" s="170" t="s">
        <v>1652</v>
      </c>
      <c r="B36" s="114" t="s">
        <v>1646</v>
      </c>
      <c r="C36" s="166" t="s">
        <v>1633</v>
      </c>
      <c r="D36" s="166" t="s">
        <v>318</v>
      </c>
      <c r="E36" s="117" t="s">
        <v>941</v>
      </c>
      <c r="F36" s="145" t="s">
        <v>253</v>
      </c>
      <c r="G36" s="145" t="s">
        <v>253</v>
      </c>
      <c r="H36" s="145" t="s">
        <v>253</v>
      </c>
      <c r="I36" s="145" t="s">
        <v>253</v>
      </c>
      <c r="J36" s="145" t="s">
        <v>253</v>
      </c>
      <c r="K36" s="145" t="s">
        <v>253</v>
      </c>
      <c r="L36" s="145" t="s">
        <v>253</v>
      </c>
      <c r="M36" s="145" t="s">
        <v>253</v>
      </c>
      <c r="N36" s="145" t="s">
        <v>253</v>
      </c>
      <c r="O36" s="145" t="s">
        <v>253</v>
      </c>
      <c r="P36" s="145" t="s">
        <v>253</v>
      </c>
      <c r="Q36" s="145" t="s">
        <v>253</v>
      </c>
      <c r="R36" s="11" t="s">
        <v>1635</v>
      </c>
      <c r="S36" s="177">
        <v>200000</v>
      </c>
      <c r="T36" s="177">
        <v>220000</v>
      </c>
      <c r="U36" s="114" t="s">
        <v>1636</v>
      </c>
    </row>
    <row r="37" spans="1:21" s="38" customFormat="1">
      <c r="A37" s="410" t="s">
        <v>1654</v>
      </c>
      <c r="B37" s="410"/>
      <c r="C37" s="410"/>
      <c r="D37" s="410"/>
      <c r="E37" s="410"/>
      <c r="F37" s="410"/>
      <c r="G37" s="410"/>
      <c r="H37" s="410"/>
      <c r="I37" s="410"/>
      <c r="J37" s="410"/>
      <c r="K37" s="410"/>
      <c r="L37" s="410"/>
      <c r="M37" s="410"/>
      <c r="N37" s="410"/>
      <c r="O37" s="410"/>
      <c r="P37" s="410"/>
      <c r="Q37" s="410"/>
      <c r="R37" s="410"/>
      <c r="S37" s="410"/>
      <c r="T37" s="410"/>
      <c r="U37" s="410"/>
    </row>
    <row r="38" spans="1:21" s="38" customFormat="1" ht="25.5">
      <c r="A38" s="169">
        <v>31</v>
      </c>
      <c r="B38" s="114" t="s">
        <v>1026</v>
      </c>
      <c r="C38" s="166" t="s">
        <v>1633</v>
      </c>
      <c r="D38" s="166" t="s">
        <v>318</v>
      </c>
      <c r="E38" s="117">
        <v>2000000</v>
      </c>
      <c r="F38" s="117">
        <v>0</v>
      </c>
      <c r="G38" s="117">
        <v>0</v>
      </c>
      <c r="H38" s="117">
        <v>0</v>
      </c>
      <c r="I38" s="117">
        <v>0</v>
      </c>
      <c r="J38" s="117">
        <v>0</v>
      </c>
      <c r="K38" s="117">
        <v>0</v>
      </c>
      <c r="L38" s="117">
        <v>0</v>
      </c>
      <c r="M38" s="117">
        <v>0</v>
      </c>
      <c r="N38" s="117">
        <v>200000</v>
      </c>
      <c r="O38" s="117">
        <v>160000</v>
      </c>
      <c r="P38" s="117">
        <v>640000</v>
      </c>
      <c r="Q38" s="174">
        <v>1000000</v>
      </c>
      <c r="R38" s="11" t="s">
        <v>1635</v>
      </c>
      <c r="S38" s="117">
        <v>2000000</v>
      </c>
      <c r="T38" s="114"/>
      <c r="U38" s="114" t="s">
        <v>1636</v>
      </c>
    </row>
    <row r="39" spans="1:21" s="38" customFormat="1" ht="25.5">
      <c r="A39" s="169" t="s">
        <v>1655</v>
      </c>
      <c r="B39" s="114" t="s">
        <v>1030</v>
      </c>
      <c r="C39" s="166" t="s">
        <v>1633</v>
      </c>
      <c r="D39" s="166" t="s">
        <v>318</v>
      </c>
      <c r="E39" s="117">
        <v>10500000</v>
      </c>
      <c r="F39" s="117">
        <v>749999</v>
      </c>
      <c r="G39" s="117">
        <v>749999</v>
      </c>
      <c r="H39" s="117">
        <v>749999</v>
      </c>
      <c r="I39" s="117">
        <v>749999</v>
      </c>
      <c r="J39" s="117">
        <v>1000000</v>
      </c>
      <c r="K39" s="117">
        <v>1000000</v>
      </c>
      <c r="L39" s="117">
        <v>1000000</v>
      </c>
      <c r="M39" s="117">
        <v>1000000</v>
      </c>
      <c r="N39" s="117">
        <v>874999</v>
      </c>
      <c r="O39" s="117">
        <v>874999</v>
      </c>
      <c r="P39" s="117">
        <v>874999</v>
      </c>
      <c r="Q39" s="117">
        <v>875007</v>
      </c>
      <c r="R39" s="11" t="s">
        <v>1635</v>
      </c>
      <c r="S39" s="117">
        <v>16728000</v>
      </c>
      <c r="T39" s="114"/>
      <c r="U39" s="114" t="s">
        <v>1661</v>
      </c>
    </row>
    <row r="40" spans="1:21" s="38" customFormat="1">
      <c r="A40" s="170">
        <v>8</v>
      </c>
      <c r="B40" s="114" t="s">
        <v>1035</v>
      </c>
      <c r="C40" s="166" t="s">
        <v>1633</v>
      </c>
      <c r="D40" s="166" t="s">
        <v>318</v>
      </c>
      <c r="E40" s="117">
        <v>500000</v>
      </c>
      <c r="F40" s="117">
        <v>0</v>
      </c>
      <c r="G40" s="117">
        <v>0</v>
      </c>
      <c r="H40" s="117">
        <v>0</v>
      </c>
      <c r="I40" s="117">
        <v>0</v>
      </c>
      <c r="J40" s="117">
        <v>0</v>
      </c>
      <c r="K40" s="117">
        <v>60000</v>
      </c>
      <c r="L40" s="117">
        <v>80000</v>
      </c>
      <c r="M40" s="117"/>
      <c r="N40" s="117">
        <v>90000</v>
      </c>
      <c r="O40" s="117">
        <v>90000</v>
      </c>
      <c r="P40" s="117">
        <v>90000</v>
      </c>
      <c r="Q40" s="117">
        <v>90000</v>
      </c>
      <c r="R40" s="11" t="s">
        <v>1635</v>
      </c>
      <c r="S40" s="149"/>
      <c r="T40" s="114"/>
      <c r="U40" s="114" t="s">
        <v>1636</v>
      </c>
    </row>
    <row r="41" spans="1:21" s="38" customFormat="1" ht="25.5">
      <c r="A41" s="170">
        <v>2</v>
      </c>
      <c r="B41" s="114" t="s">
        <v>1041</v>
      </c>
      <c r="C41" s="166" t="s">
        <v>1633</v>
      </c>
      <c r="D41" s="166" t="s">
        <v>318</v>
      </c>
      <c r="E41" s="117">
        <v>500000</v>
      </c>
      <c r="F41" s="117">
        <v>0</v>
      </c>
      <c r="G41" s="117">
        <v>0</v>
      </c>
      <c r="H41" s="117">
        <v>0</v>
      </c>
      <c r="I41" s="117">
        <v>0</v>
      </c>
      <c r="J41" s="117">
        <v>0</v>
      </c>
      <c r="K41" s="117">
        <v>60000</v>
      </c>
      <c r="L41" s="117">
        <v>80000</v>
      </c>
      <c r="M41" s="117"/>
      <c r="N41" s="117">
        <v>90000</v>
      </c>
      <c r="O41" s="117">
        <v>90000</v>
      </c>
      <c r="P41" s="117">
        <v>90000</v>
      </c>
      <c r="Q41" s="117">
        <v>90000</v>
      </c>
      <c r="R41" s="11" t="s">
        <v>1635</v>
      </c>
      <c r="S41" s="126"/>
      <c r="T41" s="114"/>
      <c r="U41" s="114" t="s">
        <v>1636</v>
      </c>
    </row>
    <row r="42" spans="1:21" s="38" customFormat="1">
      <c r="A42" s="170">
        <v>32</v>
      </c>
      <c r="B42" s="114" t="s">
        <v>1043</v>
      </c>
      <c r="C42" s="166" t="s">
        <v>1633</v>
      </c>
      <c r="D42" s="166" t="s">
        <v>318</v>
      </c>
      <c r="E42" s="117">
        <v>500000</v>
      </c>
      <c r="F42" s="117">
        <v>0</v>
      </c>
      <c r="G42" s="117">
        <v>0</v>
      </c>
      <c r="H42" s="117">
        <v>0</v>
      </c>
      <c r="I42" s="117">
        <v>0</v>
      </c>
      <c r="J42" s="117">
        <v>0</v>
      </c>
      <c r="K42" s="117">
        <v>60000</v>
      </c>
      <c r="L42" s="117">
        <v>80000</v>
      </c>
      <c r="M42" s="117"/>
      <c r="N42" s="117">
        <v>90000</v>
      </c>
      <c r="O42" s="117">
        <v>90000</v>
      </c>
      <c r="P42" s="117">
        <v>90000</v>
      </c>
      <c r="Q42" s="117">
        <v>90000</v>
      </c>
      <c r="R42" s="11" t="s">
        <v>1635</v>
      </c>
      <c r="S42" s="149"/>
      <c r="T42" s="114"/>
      <c r="U42" s="114" t="s">
        <v>1636</v>
      </c>
    </row>
    <row r="43" spans="1:21" s="38" customFormat="1">
      <c r="A43" s="170">
        <v>4</v>
      </c>
      <c r="B43" s="114" t="s">
        <v>1044</v>
      </c>
      <c r="C43" s="166" t="s">
        <v>1633</v>
      </c>
      <c r="D43" s="166" t="s">
        <v>318</v>
      </c>
      <c r="E43" s="117">
        <v>500000</v>
      </c>
      <c r="F43" s="117">
        <v>0</v>
      </c>
      <c r="G43" s="117">
        <v>0</v>
      </c>
      <c r="H43" s="117">
        <v>0</v>
      </c>
      <c r="I43" s="117">
        <v>0</v>
      </c>
      <c r="J43" s="117">
        <v>0</v>
      </c>
      <c r="K43" s="117">
        <v>60000</v>
      </c>
      <c r="L43" s="117">
        <v>80000</v>
      </c>
      <c r="M43" s="117"/>
      <c r="N43" s="117">
        <v>90000</v>
      </c>
      <c r="O43" s="117">
        <v>90000</v>
      </c>
      <c r="P43" s="117">
        <v>90000</v>
      </c>
      <c r="Q43" s="117">
        <v>90000</v>
      </c>
      <c r="R43" s="11" t="s">
        <v>1635</v>
      </c>
      <c r="S43" s="126"/>
      <c r="T43" s="114"/>
      <c r="U43" s="114" t="s">
        <v>1636</v>
      </c>
    </row>
    <row r="44" spans="1:21" s="38" customFormat="1" ht="25.5">
      <c r="A44" s="179" t="s">
        <v>1656</v>
      </c>
      <c r="B44" s="114" t="s">
        <v>1045</v>
      </c>
      <c r="C44" s="166" t="s">
        <v>1633</v>
      </c>
      <c r="D44" s="166" t="s">
        <v>318</v>
      </c>
      <c r="E44" s="117">
        <v>12751569</v>
      </c>
      <c r="F44" s="117">
        <v>2758096</v>
      </c>
      <c r="G44" s="117">
        <v>2758096</v>
      </c>
      <c r="H44" s="117">
        <v>2758096</v>
      </c>
      <c r="I44" s="117">
        <v>1492425</v>
      </c>
      <c r="J44" s="117">
        <v>1492425</v>
      </c>
      <c r="K44" s="117">
        <v>1492431</v>
      </c>
      <c r="L44" s="117">
        <v>0</v>
      </c>
      <c r="M44" s="117">
        <v>0</v>
      </c>
      <c r="N44" s="117">
        <v>0</v>
      </c>
      <c r="O44" s="117">
        <v>0</v>
      </c>
      <c r="P44" s="117">
        <v>0</v>
      </c>
      <c r="Q44" s="117">
        <v>0</v>
      </c>
      <c r="R44" s="11" t="s">
        <v>1635</v>
      </c>
      <c r="S44" s="114"/>
      <c r="T44" s="114"/>
      <c r="U44" s="114" t="s">
        <v>1661</v>
      </c>
    </row>
    <row r="45" spans="1:21" s="38" customFormat="1" ht="25.5">
      <c r="A45" s="170" t="s">
        <v>1657</v>
      </c>
      <c r="B45" s="114" t="s">
        <v>1047</v>
      </c>
      <c r="C45" s="166" t="s">
        <v>1633</v>
      </c>
      <c r="D45" s="166" t="s">
        <v>318</v>
      </c>
      <c r="E45" s="117">
        <v>8473559</v>
      </c>
      <c r="F45" s="117">
        <v>2824519</v>
      </c>
      <c r="G45" s="117">
        <v>2824519</v>
      </c>
      <c r="H45" s="117">
        <v>2824521</v>
      </c>
      <c r="I45" s="117">
        <v>0</v>
      </c>
      <c r="J45" s="117">
        <v>0</v>
      </c>
      <c r="K45" s="117">
        <v>0</v>
      </c>
      <c r="L45" s="117">
        <v>0</v>
      </c>
      <c r="M45" s="117">
        <v>0</v>
      </c>
      <c r="N45" s="117">
        <v>0</v>
      </c>
      <c r="O45" s="117">
        <v>0</v>
      </c>
      <c r="P45" s="117">
        <v>0</v>
      </c>
      <c r="Q45" s="117">
        <v>0</v>
      </c>
      <c r="R45" s="11" t="s">
        <v>1635</v>
      </c>
      <c r="S45" s="114"/>
      <c r="T45" s="114"/>
      <c r="U45" s="114" t="s">
        <v>1661</v>
      </c>
    </row>
    <row r="46" spans="1:21" s="38" customFormat="1" ht="25.5">
      <c r="A46" s="170">
        <v>1</v>
      </c>
      <c r="B46" s="114" t="s">
        <v>1048</v>
      </c>
      <c r="C46" s="166" t="s">
        <v>1633</v>
      </c>
      <c r="D46" s="166" t="s">
        <v>318</v>
      </c>
      <c r="E46" s="117">
        <v>31285000</v>
      </c>
      <c r="F46" s="117">
        <v>2607083</v>
      </c>
      <c r="G46" s="117">
        <v>2607083</v>
      </c>
      <c r="H46" s="117">
        <v>2607083</v>
      </c>
      <c r="I46" s="117">
        <v>2607083</v>
      </c>
      <c r="J46" s="117">
        <v>2607083</v>
      </c>
      <c r="K46" s="117">
        <v>2607083</v>
      </c>
      <c r="L46" s="117">
        <v>2607083</v>
      </c>
      <c r="M46" s="117">
        <v>2607083</v>
      </c>
      <c r="N46" s="117">
        <v>2607084</v>
      </c>
      <c r="O46" s="117">
        <v>2607084</v>
      </c>
      <c r="P46" s="117">
        <v>2607084</v>
      </c>
      <c r="Q46" s="117">
        <v>2607084</v>
      </c>
      <c r="R46" s="11" t="s">
        <v>1635</v>
      </c>
      <c r="S46" s="126"/>
      <c r="T46" s="114"/>
      <c r="U46" s="114" t="s">
        <v>1661</v>
      </c>
    </row>
    <row r="47" spans="1:21" s="38" customFormat="1">
      <c r="A47" s="169" t="s">
        <v>1637</v>
      </c>
      <c r="B47" s="114" t="s">
        <v>1051</v>
      </c>
      <c r="C47" s="166" t="s">
        <v>1633</v>
      </c>
      <c r="D47" s="166" t="s">
        <v>318</v>
      </c>
      <c r="E47" s="117">
        <v>2200000</v>
      </c>
      <c r="F47" s="117">
        <v>0</v>
      </c>
      <c r="G47" s="117">
        <v>0</v>
      </c>
      <c r="H47" s="117">
        <v>0</v>
      </c>
      <c r="I47" s="117">
        <v>244444.44444444444</v>
      </c>
      <c r="J47" s="117">
        <v>244444.44444444444</v>
      </c>
      <c r="K47" s="117">
        <v>244444.44444444444</v>
      </c>
      <c r="L47" s="117">
        <v>244444.44444444444</v>
      </c>
      <c r="M47" s="117">
        <v>244444.44444444444</v>
      </c>
      <c r="N47" s="117">
        <v>244444.44444444444</v>
      </c>
      <c r="O47" s="117">
        <v>244444.44444444444</v>
      </c>
      <c r="P47" s="117">
        <v>244444.44444444444</v>
      </c>
      <c r="Q47" s="117">
        <v>244444.44444444444</v>
      </c>
      <c r="R47" s="11" t="s">
        <v>1635</v>
      </c>
      <c r="S47" s="126"/>
      <c r="T47" s="114"/>
      <c r="U47" s="114" t="s">
        <v>1662</v>
      </c>
    </row>
    <row r="48" spans="1:21" s="38" customFormat="1">
      <c r="A48" s="169" t="s">
        <v>1658</v>
      </c>
      <c r="B48" s="114" t="s">
        <v>1054</v>
      </c>
      <c r="C48" s="166" t="s">
        <v>1633</v>
      </c>
      <c r="D48" s="166" t="s">
        <v>318</v>
      </c>
      <c r="E48" s="117">
        <v>11144700</v>
      </c>
      <c r="F48" s="117">
        <v>928725</v>
      </c>
      <c r="G48" s="117">
        <v>928725</v>
      </c>
      <c r="H48" s="117">
        <v>928725</v>
      </c>
      <c r="I48" s="117">
        <v>928725</v>
      </c>
      <c r="J48" s="117">
        <v>928725</v>
      </c>
      <c r="K48" s="117">
        <v>928725</v>
      </c>
      <c r="L48" s="117">
        <v>928725</v>
      </c>
      <c r="M48" s="117">
        <v>928725</v>
      </c>
      <c r="N48" s="117">
        <v>928725</v>
      </c>
      <c r="O48" s="117">
        <v>928725</v>
      </c>
      <c r="P48" s="117">
        <v>928725</v>
      </c>
      <c r="Q48" s="117">
        <v>928725</v>
      </c>
      <c r="R48" s="11" t="s">
        <v>1635</v>
      </c>
      <c r="S48" s="117">
        <v>40890300</v>
      </c>
      <c r="T48" s="114"/>
      <c r="U48" s="114" t="s">
        <v>1661</v>
      </c>
    </row>
    <row r="49" spans="1:21" s="38" customFormat="1" ht="25.5">
      <c r="A49" s="169" t="s">
        <v>1659</v>
      </c>
      <c r="B49" s="108" t="s">
        <v>1069</v>
      </c>
      <c r="C49" s="166" t="s">
        <v>1633</v>
      </c>
      <c r="D49" s="166" t="s">
        <v>318</v>
      </c>
      <c r="E49" s="117">
        <v>3000000</v>
      </c>
      <c r="F49" s="117">
        <v>0</v>
      </c>
      <c r="G49" s="117">
        <v>0</v>
      </c>
      <c r="H49" s="117">
        <v>500000</v>
      </c>
      <c r="I49" s="117">
        <v>500000</v>
      </c>
      <c r="J49" s="117">
        <v>250000</v>
      </c>
      <c r="K49" s="117">
        <v>0</v>
      </c>
      <c r="L49" s="117">
        <v>500000</v>
      </c>
      <c r="M49" s="117">
        <v>0</v>
      </c>
      <c r="N49" s="117">
        <v>500000</v>
      </c>
      <c r="O49" s="117">
        <v>500000</v>
      </c>
      <c r="P49" s="117">
        <v>250000</v>
      </c>
      <c r="Q49" s="117">
        <v>0</v>
      </c>
      <c r="R49" s="11" t="s">
        <v>1635</v>
      </c>
      <c r="S49" s="178"/>
      <c r="T49" s="178"/>
      <c r="U49" s="114" t="s">
        <v>1636</v>
      </c>
    </row>
    <row r="50" spans="1:21" s="38" customFormat="1" ht="38.25">
      <c r="A50" s="169" t="s">
        <v>1659</v>
      </c>
      <c r="B50" s="108" t="s">
        <v>1082</v>
      </c>
      <c r="C50" s="166" t="s">
        <v>1633</v>
      </c>
      <c r="D50" s="166" t="s">
        <v>318</v>
      </c>
      <c r="E50" s="117">
        <v>500000</v>
      </c>
      <c r="F50" s="117">
        <v>0</v>
      </c>
      <c r="G50" s="117">
        <v>0</v>
      </c>
      <c r="H50" s="117">
        <v>0</v>
      </c>
      <c r="I50" s="117">
        <v>100000</v>
      </c>
      <c r="J50" s="117">
        <v>100000</v>
      </c>
      <c r="K50" s="117">
        <v>0</v>
      </c>
      <c r="L50" s="117">
        <v>300000</v>
      </c>
      <c r="M50" s="117">
        <v>0</v>
      </c>
      <c r="N50" s="117">
        <v>0</v>
      </c>
      <c r="O50" s="117">
        <v>0</v>
      </c>
      <c r="P50" s="117">
        <v>0</v>
      </c>
      <c r="Q50" s="117">
        <v>0</v>
      </c>
      <c r="R50" s="11" t="s">
        <v>1635</v>
      </c>
      <c r="S50" s="178"/>
      <c r="T50" s="178"/>
      <c r="U50" s="108" t="s">
        <v>1636</v>
      </c>
    </row>
    <row r="51" spans="1:21" s="38" customFormat="1">
      <c r="A51" s="169" t="s">
        <v>1637</v>
      </c>
      <c r="B51" s="108" t="s">
        <v>1087</v>
      </c>
      <c r="C51" s="166" t="s">
        <v>1633</v>
      </c>
      <c r="D51" s="166" t="s">
        <v>318</v>
      </c>
      <c r="E51" s="117">
        <v>150000</v>
      </c>
      <c r="F51" s="117">
        <v>0</v>
      </c>
      <c r="G51" s="117">
        <v>0</v>
      </c>
      <c r="H51" s="117">
        <v>0</v>
      </c>
      <c r="I51" s="117">
        <v>50000</v>
      </c>
      <c r="J51" s="117">
        <v>100000</v>
      </c>
      <c r="K51" s="117">
        <v>0</v>
      </c>
      <c r="L51" s="117">
        <v>0</v>
      </c>
      <c r="M51" s="117">
        <v>0</v>
      </c>
      <c r="N51" s="117">
        <v>0</v>
      </c>
      <c r="O51" s="117">
        <v>0</v>
      </c>
      <c r="P51" s="117">
        <v>0</v>
      </c>
      <c r="Q51" s="117">
        <v>0</v>
      </c>
      <c r="R51" s="11" t="s">
        <v>1635</v>
      </c>
      <c r="S51" s="178"/>
      <c r="T51" s="178"/>
      <c r="U51" s="114"/>
    </row>
    <row r="52" spans="1:21" s="38" customFormat="1">
      <c r="A52" s="169">
        <v>15</v>
      </c>
      <c r="B52" s="108" t="s">
        <v>1091</v>
      </c>
      <c r="C52" s="166" t="s">
        <v>1633</v>
      </c>
      <c r="D52" s="166" t="s">
        <v>318</v>
      </c>
      <c r="E52" s="117">
        <v>650000</v>
      </c>
      <c r="F52" s="117">
        <v>0</v>
      </c>
      <c r="G52" s="117">
        <v>0</v>
      </c>
      <c r="H52" s="117">
        <v>0</v>
      </c>
      <c r="I52" s="117">
        <v>0</v>
      </c>
      <c r="J52" s="117">
        <v>0</v>
      </c>
      <c r="K52" s="117">
        <v>100000</v>
      </c>
      <c r="L52" s="117">
        <v>200000</v>
      </c>
      <c r="M52" s="117">
        <v>200000</v>
      </c>
      <c r="N52" s="117">
        <v>100000</v>
      </c>
      <c r="O52" s="117">
        <v>50000</v>
      </c>
      <c r="P52" s="117">
        <v>0</v>
      </c>
      <c r="Q52" s="117">
        <v>0</v>
      </c>
      <c r="R52" s="11" t="s">
        <v>1635</v>
      </c>
      <c r="S52" s="117">
        <v>1000000</v>
      </c>
      <c r="T52" s="108"/>
      <c r="U52" s="108" t="s">
        <v>1636</v>
      </c>
    </row>
    <row r="53" spans="1:21" s="38" customFormat="1" ht="25.5">
      <c r="A53" s="169">
        <v>15</v>
      </c>
      <c r="B53" s="108" t="s">
        <v>1090</v>
      </c>
      <c r="C53" s="166" t="s">
        <v>1633</v>
      </c>
      <c r="D53" s="166" t="s">
        <v>318</v>
      </c>
      <c r="E53" s="117" t="s">
        <v>253</v>
      </c>
      <c r="F53" s="117" t="s">
        <v>253</v>
      </c>
      <c r="G53" s="117" t="s">
        <v>253</v>
      </c>
      <c r="H53" s="117" t="s">
        <v>253</v>
      </c>
      <c r="I53" s="117" t="s">
        <v>253</v>
      </c>
      <c r="J53" s="117" t="s">
        <v>253</v>
      </c>
      <c r="K53" s="117" t="s">
        <v>253</v>
      </c>
      <c r="L53" s="117" t="s">
        <v>253</v>
      </c>
      <c r="M53" s="117" t="s">
        <v>253</v>
      </c>
      <c r="N53" s="117" t="s">
        <v>253</v>
      </c>
      <c r="O53" s="117" t="s">
        <v>253</v>
      </c>
      <c r="P53" s="117" t="s">
        <v>253</v>
      </c>
      <c r="Q53" s="117" t="s">
        <v>253</v>
      </c>
      <c r="R53" s="11" t="s">
        <v>1635</v>
      </c>
      <c r="S53" s="117"/>
      <c r="T53" s="108"/>
      <c r="U53" s="108" t="s">
        <v>1636</v>
      </c>
    </row>
    <row r="54" spans="1:21" s="38" customFormat="1" ht="38.25">
      <c r="A54" s="123"/>
      <c r="B54" s="123" t="s">
        <v>1056</v>
      </c>
      <c r="C54" s="166" t="s">
        <v>1633</v>
      </c>
      <c r="D54" s="166" t="s">
        <v>318</v>
      </c>
      <c r="E54" s="117" t="s">
        <v>253</v>
      </c>
      <c r="F54" s="117" t="s">
        <v>253</v>
      </c>
      <c r="G54" s="117" t="s">
        <v>253</v>
      </c>
      <c r="H54" s="117" t="s">
        <v>253</v>
      </c>
      <c r="I54" s="117" t="s">
        <v>253</v>
      </c>
      <c r="J54" s="117" t="s">
        <v>253</v>
      </c>
      <c r="K54" s="117" t="s">
        <v>253</v>
      </c>
      <c r="L54" s="117" t="s">
        <v>253</v>
      </c>
      <c r="M54" s="117" t="s">
        <v>253</v>
      </c>
      <c r="N54" s="117" t="s">
        <v>253</v>
      </c>
      <c r="O54" s="117" t="s">
        <v>253</v>
      </c>
      <c r="P54" s="117" t="s">
        <v>253</v>
      </c>
      <c r="Q54" s="117" t="s">
        <v>253</v>
      </c>
      <c r="R54" s="11" t="s">
        <v>1635</v>
      </c>
      <c r="S54" s="117">
        <v>2000000</v>
      </c>
      <c r="T54" s="117">
        <v>1650000</v>
      </c>
      <c r="U54" s="123" t="s">
        <v>1636</v>
      </c>
    </row>
    <row r="55" spans="1:21" s="38" customFormat="1" ht="25.5">
      <c r="A55" s="142" t="s">
        <v>1637</v>
      </c>
      <c r="B55" s="114" t="s">
        <v>1066</v>
      </c>
      <c r="C55" s="166" t="s">
        <v>1633</v>
      </c>
      <c r="D55" s="166" t="s">
        <v>318</v>
      </c>
      <c r="E55" s="117" t="s">
        <v>253</v>
      </c>
      <c r="F55" s="117" t="s">
        <v>253</v>
      </c>
      <c r="G55" s="117" t="s">
        <v>253</v>
      </c>
      <c r="H55" s="117" t="s">
        <v>253</v>
      </c>
      <c r="I55" s="117" t="s">
        <v>253</v>
      </c>
      <c r="J55" s="117" t="s">
        <v>253</v>
      </c>
      <c r="K55" s="117" t="s">
        <v>253</v>
      </c>
      <c r="L55" s="117" t="s">
        <v>253</v>
      </c>
      <c r="M55" s="117" t="s">
        <v>253</v>
      </c>
      <c r="N55" s="117" t="s">
        <v>253</v>
      </c>
      <c r="O55" s="117" t="s">
        <v>253</v>
      </c>
      <c r="P55" s="117" t="s">
        <v>253</v>
      </c>
      <c r="Q55" s="117" t="s">
        <v>253</v>
      </c>
      <c r="R55" s="11" t="s">
        <v>1635</v>
      </c>
      <c r="S55" s="122">
        <v>3000000</v>
      </c>
      <c r="T55" s="142"/>
      <c r="U55" s="142" t="s">
        <v>1636</v>
      </c>
    </row>
    <row r="56" spans="1:21" s="38" customFormat="1">
      <c r="A56" s="179" t="s">
        <v>1656</v>
      </c>
      <c r="B56" s="114" t="s">
        <v>1050</v>
      </c>
      <c r="C56" s="166" t="s">
        <v>1633</v>
      </c>
      <c r="D56" s="166" t="s">
        <v>318</v>
      </c>
      <c r="E56" s="117" t="s">
        <v>253</v>
      </c>
      <c r="F56" s="117" t="s">
        <v>253</v>
      </c>
      <c r="G56" s="117" t="s">
        <v>253</v>
      </c>
      <c r="H56" s="117" t="s">
        <v>253</v>
      </c>
      <c r="I56" s="117" t="s">
        <v>253</v>
      </c>
      <c r="J56" s="117" t="s">
        <v>253</v>
      </c>
      <c r="K56" s="117" t="s">
        <v>253</v>
      </c>
      <c r="L56" s="117" t="s">
        <v>253</v>
      </c>
      <c r="M56" s="117" t="s">
        <v>253</v>
      </c>
      <c r="N56" s="117" t="s">
        <v>253</v>
      </c>
      <c r="O56" s="117" t="s">
        <v>253</v>
      </c>
      <c r="P56" s="117" t="s">
        <v>253</v>
      </c>
      <c r="Q56" s="117" t="s">
        <v>253</v>
      </c>
      <c r="R56" s="11" t="s">
        <v>1635</v>
      </c>
      <c r="S56" s="117">
        <v>18250000</v>
      </c>
      <c r="T56" s="114"/>
      <c r="U56" s="114" t="s">
        <v>1661</v>
      </c>
    </row>
    <row r="57" spans="1:21" s="38" customFormat="1" ht="25.5">
      <c r="A57" s="169">
        <v>15</v>
      </c>
      <c r="B57" s="108" t="s">
        <v>1099</v>
      </c>
      <c r="C57" s="166" t="s">
        <v>1633</v>
      </c>
      <c r="D57" s="166" t="s">
        <v>318</v>
      </c>
      <c r="E57" s="117" t="s">
        <v>253</v>
      </c>
      <c r="F57" s="117" t="s">
        <v>253</v>
      </c>
      <c r="G57" s="117" t="s">
        <v>253</v>
      </c>
      <c r="H57" s="117" t="s">
        <v>253</v>
      </c>
      <c r="I57" s="117" t="s">
        <v>253</v>
      </c>
      <c r="J57" s="117" t="s">
        <v>253</v>
      </c>
      <c r="K57" s="117" t="s">
        <v>253</v>
      </c>
      <c r="L57" s="117" t="s">
        <v>253</v>
      </c>
      <c r="M57" s="117" t="s">
        <v>253</v>
      </c>
      <c r="N57" s="117" t="s">
        <v>253</v>
      </c>
      <c r="O57" s="117" t="s">
        <v>253</v>
      </c>
      <c r="P57" s="117" t="s">
        <v>253</v>
      </c>
      <c r="Q57" s="117" t="s">
        <v>253</v>
      </c>
      <c r="R57" s="11" t="s">
        <v>1635</v>
      </c>
      <c r="S57" s="117">
        <v>2000000</v>
      </c>
      <c r="T57" s="108"/>
      <c r="U57" s="108" t="s">
        <v>1636</v>
      </c>
    </row>
    <row r="58" spans="1:21" s="38" customFormat="1" ht="25.5">
      <c r="A58" s="169">
        <v>31</v>
      </c>
      <c r="B58" s="108" t="s">
        <v>1100</v>
      </c>
      <c r="C58" s="166" t="s">
        <v>1633</v>
      </c>
      <c r="D58" s="166" t="s">
        <v>318</v>
      </c>
      <c r="E58" s="117" t="s">
        <v>253</v>
      </c>
      <c r="F58" s="117" t="s">
        <v>253</v>
      </c>
      <c r="G58" s="117" t="s">
        <v>253</v>
      </c>
      <c r="H58" s="117" t="s">
        <v>253</v>
      </c>
      <c r="I58" s="117" t="s">
        <v>253</v>
      </c>
      <c r="J58" s="117" t="s">
        <v>253</v>
      </c>
      <c r="K58" s="117" t="s">
        <v>253</v>
      </c>
      <c r="L58" s="117" t="s">
        <v>253</v>
      </c>
      <c r="M58" s="117" t="s">
        <v>253</v>
      </c>
      <c r="N58" s="117" t="s">
        <v>253</v>
      </c>
      <c r="O58" s="117" t="s">
        <v>253</v>
      </c>
      <c r="P58" s="117" t="s">
        <v>253</v>
      </c>
      <c r="Q58" s="117" t="s">
        <v>253</v>
      </c>
      <c r="R58" s="11" t="s">
        <v>1635</v>
      </c>
      <c r="S58" s="117">
        <v>2000000</v>
      </c>
      <c r="T58" s="108"/>
      <c r="U58" s="108" t="s">
        <v>1636</v>
      </c>
    </row>
    <row r="59" spans="1:21" s="38" customFormat="1" ht="25.5">
      <c r="A59" s="169">
        <v>23</v>
      </c>
      <c r="B59" s="108" t="s">
        <v>1101</v>
      </c>
      <c r="C59" s="166" t="s">
        <v>1633</v>
      </c>
      <c r="D59" s="166" t="s">
        <v>318</v>
      </c>
      <c r="E59" s="117" t="s">
        <v>253</v>
      </c>
      <c r="F59" s="117" t="s">
        <v>253</v>
      </c>
      <c r="G59" s="117" t="s">
        <v>253</v>
      </c>
      <c r="H59" s="117" t="s">
        <v>253</v>
      </c>
      <c r="I59" s="117" t="s">
        <v>253</v>
      </c>
      <c r="J59" s="117" t="s">
        <v>253</v>
      </c>
      <c r="K59" s="117" t="s">
        <v>253</v>
      </c>
      <c r="L59" s="117" t="s">
        <v>253</v>
      </c>
      <c r="M59" s="117" t="s">
        <v>253</v>
      </c>
      <c r="N59" s="117" t="s">
        <v>253</v>
      </c>
      <c r="O59" s="117" t="s">
        <v>253</v>
      </c>
      <c r="P59" s="117" t="s">
        <v>253</v>
      </c>
      <c r="Q59" s="117" t="s">
        <v>253</v>
      </c>
      <c r="R59" s="11" t="s">
        <v>1635</v>
      </c>
      <c r="S59" s="117">
        <v>2000000</v>
      </c>
      <c r="T59" s="108"/>
      <c r="U59" s="108" t="s">
        <v>1636</v>
      </c>
    </row>
    <row r="60" spans="1:21" s="38" customFormat="1" ht="25.5">
      <c r="A60" s="169" t="s">
        <v>1660</v>
      </c>
      <c r="B60" s="108" t="s">
        <v>1102</v>
      </c>
      <c r="C60" s="166" t="s">
        <v>1633</v>
      </c>
      <c r="D60" s="166" t="s">
        <v>318</v>
      </c>
      <c r="E60" s="117" t="s">
        <v>253</v>
      </c>
      <c r="F60" s="117" t="s">
        <v>253</v>
      </c>
      <c r="G60" s="117" t="s">
        <v>253</v>
      </c>
      <c r="H60" s="117" t="s">
        <v>253</v>
      </c>
      <c r="I60" s="117" t="s">
        <v>253</v>
      </c>
      <c r="J60" s="117" t="s">
        <v>253</v>
      </c>
      <c r="K60" s="117" t="s">
        <v>253</v>
      </c>
      <c r="L60" s="117" t="s">
        <v>253</v>
      </c>
      <c r="M60" s="117" t="s">
        <v>253</v>
      </c>
      <c r="N60" s="117" t="s">
        <v>253</v>
      </c>
      <c r="O60" s="117" t="s">
        <v>253</v>
      </c>
      <c r="P60" s="117" t="s">
        <v>253</v>
      </c>
      <c r="Q60" s="117" t="s">
        <v>253</v>
      </c>
      <c r="R60" s="11" t="s">
        <v>1635</v>
      </c>
      <c r="S60" s="117">
        <v>2000000</v>
      </c>
      <c r="T60" s="108"/>
      <c r="U60" s="108" t="s">
        <v>1636</v>
      </c>
    </row>
    <row r="61" spans="1:21" s="38" customFormat="1" ht="25.5">
      <c r="A61" s="169">
        <v>15</v>
      </c>
      <c r="B61" s="108" t="s">
        <v>1103</v>
      </c>
      <c r="C61" s="166" t="s">
        <v>1633</v>
      </c>
      <c r="D61" s="166" t="s">
        <v>318</v>
      </c>
      <c r="E61" s="117" t="s">
        <v>253</v>
      </c>
      <c r="F61" s="117" t="s">
        <v>253</v>
      </c>
      <c r="G61" s="117" t="s">
        <v>253</v>
      </c>
      <c r="H61" s="117" t="s">
        <v>253</v>
      </c>
      <c r="I61" s="117" t="s">
        <v>253</v>
      </c>
      <c r="J61" s="117" t="s">
        <v>253</v>
      </c>
      <c r="K61" s="117" t="s">
        <v>253</v>
      </c>
      <c r="L61" s="117" t="s">
        <v>253</v>
      </c>
      <c r="M61" s="117" t="s">
        <v>253</v>
      </c>
      <c r="N61" s="117" t="s">
        <v>253</v>
      </c>
      <c r="O61" s="117" t="s">
        <v>253</v>
      </c>
      <c r="P61" s="117" t="s">
        <v>253</v>
      </c>
      <c r="Q61" s="117" t="s">
        <v>253</v>
      </c>
      <c r="R61" s="11" t="s">
        <v>1635</v>
      </c>
      <c r="S61" s="117">
        <v>2000000</v>
      </c>
      <c r="T61" s="108"/>
      <c r="U61" s="108" t="s">
        <v>1636</v>
      </c>
    </row>
    <row r="62" spans="1:21" s="38" customFormat="1">
      <c r="A62" s="410" t="s">
        <v>1763</v>
      </c>
      <c r="B62" s="410"/>
      <c r="C62" s="410"/>
      <c r="D62" s="410"/>
      <c r="E62" s="410"/>
      <c r="F62" s="410"/>
      <c r="G62" s="410"/>
      <c r="H62" s="410"/>
      <c r="I62" s="410"/>
      <c r="J62" s="410"/>
      <c r="K62" s="410"/>
      <c r="L62" s="410"/>
      <c r="M62" s="410"/>
      <c r="N62" s="410"/>
      <c r="O62" s="410"/>
      <c r="P62" s="410"/>
      <c r="Q62" s="410"/>
      <c r="R62" s="410"/>
      <c r="S62" s="410"/>
      <c r="T62" s="410"/>
      <c r="U62" s="410"/>
    </row>
    <row r="63" spans="1:21" s="38" customFormat="1" ht="25.5">
      <c r="A63" s="190" t="s">
        <v>1667</v>
      </c>
      <c r="B63" s="142" t="s">
        <v>1683</v>
      </c>
      <c r="C63" s="166" t="s">
        <v>1633</v>
      </c>
      <c r="D63" s="166" t="s">
        <v>318</v>
      </c>
      <c r="E63" s="122">
        <v>135000</v>
      </c>
      <c r="F63" s="172">
        <v>0</v>
      </c>
      <c r="G63" s="172">
        <v>0</v>
      </c>
      <c r="H63" s="172">
        <v>0</v>
      </c>
      <c r="I63" s="172">
        <v>0</v>
      </c>
      <c r="J63" s="172">
        <v>0</v>
      </c>
      <c r="K63" s="172">
        <v>0</v>
      </c>
      <c r="L63" s="172">
        <v>0</v>
      </c>
      <c r="M63" s="172">
        <v>0</v>
      </c>
      <c r="N63" s="172">
        <v>0</v>
      </c>
      <c r="O63" s="172">
        <v>0</v>
      </c>
      <c r="P63" s="172">
        <v>0</v>
      </c>
      <c r="Q63" s="177">
        <v>135000</v>
      </c>
      <c r="R63" s="11" t="s">
        <v>1635</v>
      </c>
      <c r="S63" s="142"/>
      <c r="T63" s="142"/>
      <c r="U63" s="142" t="s">
        <v>1636</v>
      </c>
    </row>
    <row r="64" spans="1:21" s="38" customFormat="1" ht="43.5" customHeight="1">
      <c r="A64" s="123" t="s">
        <v>1664</v>
      </c>
      <c r="B64" s="123" t="s">
        <v>1759</v>
      </c>
      <c r="C64" s="166" t="s">
        <v>1633</v>
      </c>
      <c r="D64" s="166" t="s">
        <v>318</v>
      </c>
      <c r="E64" s="117">
        <v>100000</v>
      </c>
      <c r="F64" s="191">
        <v>0</v>
      </c>
      <c r="G64" s="191">
        <v>0</v>
      </c>
      <c r="H64" s="191">
        <v>0</v>
      </c>
      <c r="I64" s="191">
        <v>0</v>
      </c>
      <c r="J64" s="191">
        <v>0</v>
      </c>
      <c r="K64" s="191">
        <v>0</v>
      </c>
      <c r="L64" s="191">
        <v>0</v>
      </c>
      <c r="M64" s="191">
        <v>0</v>
      </c>
      <c r="N64" s="191">
        <v>0</v>
      </c>
      <c r="O64" s="191">
        <v>0</v>
      </c>
      <c r="P64" s="191">
        <v>0</v>
      </c>
      <c r="Q64" s="117">
        <v>100000</v>
      </c>
      <c r="R64" s="11" t="s">
        <v>1635</v>
      </c>
      <c r="S64" s="123"/>
      <c r="T64" s="123"/>
      <c r="U64" s="123" t="s">
        <v>1636</v>
      </c>
    </row>
    <row r="65" spans="1:21" s="38" customFormat="1" ht="41.25" customHeight="1">
      <c r="A65" s="169">
        <v>16</v>
      </c>
      <c r="B65" s="108" t="s">
        <v>1282</v>
      </c>
      <c r="C65" s="166" t="s">
        <v>1633</v>
      </c>
      <c r="D65" s="166" t="s">
        <v>318</v>
      </c>
      <c r="E65" s="117">
        <v>40000</v>
      </c>
      <c r="F65" s="117">
        <v>0</v>
      </c>
      <c r="G65" s="117">
        <v>0</v>
      </c>
      <c r="H65" s="117">
        <v>0</v>
      </c>
      <c r="I65" s="117">
        <v>0</v>
      </c>
      <c r="J65" s="117">
        <v>0</v>
      </c>
      <c r="K65" s="117">
        <v>40000</v>
      </c>
      <c r="L65" s="117">
        <v>0</v>
      </c>
      <c r="M65" s="117">
        <v>0</v>
      </c>
      <c r="N65" s="117">
        <v>0</v>
      </c>
      <c r="O65" s="117">
        <v>0</v>
      </c>
      <c r="P65" s="117">
        <v>0</v>
      </c>
      <c r="Q65" s="117">
        <v>0</v>
      </c>
      <c r="R65" s="11" t="s">
        <v>1635</v>
      </c>
      <c r="S65" s="178"/>
      <c r="T65" s="178"/>
      <c r="U65" s="108" t="s">
        <v>1636</v>
      </c>
    </row>
    <row r="66" spans="1:21" s="38" customFormat="1" ht="42" customHeight="1">
      <c r="A66" s="169">
        <v>16</v>
      </c>
      <c r="B66" s="108" t="s">
        <v>1284</v>
      </c>
      <c r="C66" s="166" t="s">
        <v>1633</v>
      </c>
      <c r="D66" s="166" t="s">
        <v>318</v>
      </c>
      <c r="E66" s="117">
        <v>25000</v>
      </c>
      <c r="F66" s="117">
        <v>0</v>
      </c>
      <c r="G66" s="117">
        <v>0</v>
      </c>
      <c r="H66" s="117">
        <v>25000</v>
      </c>
      <c r="I66" s="117">
        <v>0</v>
      </c>
      <c r="J66" s="117">
        <v>0</v>
      </c>
      <c r="K66" s="117">
        <v>0</v>
      </c>
      <c r="L66" s="117">
        <v>0</v>
      </c>
      <c r="M66" s="117">
        <v>0</v>
      </c>
      <c r="N66" s="117">
        <v>0</v>
      </c>
      <c r="O66" s="117">
        <v>0</v>
      </c>
      <c r="P66" s="117">
        <v>0</v>
      </c>
      <c r="Q66" s="117">
        <v>0</v>
      </c>
      <c r="R66" s="11" t="s">
        <v>1635</v>
      </c>
      <c r="S66" s="108"/>
      <c r="T66" s="108"/>
      <c r="U66" s="108" t="s">
        <v>1636</v>
      </c>
    </row>
    <row r="67" spans="1:21" s="38" customFormat="1" ht="45.75" customHeight="1">
      <c r="A67" s="114">
        <v>16</v>
      </c>
      <c r="B67" s="114" t="s">
        <v>1291</v>
      </c>
      <c r="C67" s="166" t="s">
        <v>1633</v>
      </c>
      <c r="D67" s="166" t="s">
        <v>318</v>
      </c>
      <c r="E67" s="117">
        <v>100000</v>
      </c>
      <c r="F67" s="117">
        <v>0</v>
      </c>
      <c r="G67" s="117">
        <v>0</v>
      </c>
      <c r="H67" s="117">
        <v>0</v>
      </c>
      <c r="I67" s="117">
        <v>0</v>
      </c>
      <c r="J67" s="117">
        <v>0</v>
      </c>
      <c r="K67" s="117">
        <v>50000</v>
      </c>
      <c r="L67" s="117">
        <v>0</v>
      </c>
      <c r="M67" s="117">
        <v>0</v>
      </c>
      <c r="N67" s="117">
        <v>0</v>
      </c>
      <c r="O67" s="117">
        <v>0</v>
      </c>
      <c r="P67" s="117">
        <v>0</v>
      </c>
      <c r="Q67" s="117">
        <v>50000</v>
      </c>
      <c r="R67" s="11" t="s">
        <v>1635</v>
      </c>
      <c r="S67" s="114"/>
      <c r="T67" s="114"/>
      <c r="U67" s="114" t="s">
        <v>1636</v>
      </c>
    </row>
    <row r="68" spans="1:21" s="38" customFormat="1" ht="25.5">
      <c r="A68" s="114">
        <v>23</v>
      </c>
      <c r="B68" s="114" t="s">
        <v>1308</v>
      </c>
      <c r="C68" s="166" t="s">
        <v>1633</v>
      </c>
      <c r="D68" s="166" t="s">
        <v>318</v>
      </c>
      <c r="E68" s="117">
        <v>70000</v>
      </c>
      <c r="F68" s="172">
        <v>0</v>
      </c>
      <c r="G68" s="172">
        <v>0</v>
      </c>
      <c r="H68" s="172">
        <v>0</v>
      </c>
      <c r="I68" s="172">
        <v>0</v>
      </c>
      <c r="J68" s="172">
        <v>0</v>
      </c>
      <c r="K68" s="172">
        <v>0</v>
      </c>
      <c r="L68" s="172">
        <v>0</v>
      </c>
      <c r="M68" s="172">
        <v>0</v>
      </c>
      <c r="N68" s="117">
        <v>35000</v>
      </c>
      <c r="O68" s="117">
        <v>0</v>
      </c>
      <c r="P68" s="117">
        <v>0</v>
      </c>
      <c r="Q68" s="117">
        <v>35000</v>
      </c>
      <c r="R68" s="11" t="s">
        <v>1635</v>
      </c>
      <c r="S68" s="114"/>
      <c r="T68" s="114"/>
      <c r="U68" s="114" t="s">
        <v>1636</v>
      </c>
    </row>
    <row r="69" spans="1:21" s="38" customFormat="1" ht="38.25">
      <c r="A69" s="114" t="s">
        <v>1758</v>
      </c>
      <c r="B69" s="108" t="s">
        <v>1668</v>
      </c>
      <c r="C69" s="166" t="s">
        <v>1633</v>
      </c>
      <c r="D69" s="166" t="s">
        <v>318</v>
      </c>
      <c r="E69" s="117">
        <v>30000</v>
      </c>
      <c r="F69" s="117">
        <v>0</v>
      </c>
      <c r="G69" s="117">
        <v>0</v>
      </c>
      <c r="H69" s="117">
        <v>30000</v>
      </c>
      <c r="I69" s="117">
        <v>0</v>
      </c>
      <c r="J69" s="117">
        <v>0</v>
      </c>
      <c r="K69" s="117">
        <v>0</v>
      </c>
      <c r="L69" s="117">
        <v>0</v>
      </c>
      <c r="M69" s="117">
        <v>0</v>
      </c>
      <c r="N69" s="117">
        <v>0</v>
      </c>
      <c r="O69" s="117">
        <v>0</v>
      </c>
      <c r="P69" s="117">
        <v>0</v>
      </c>
      <c r="Q69" s="117">
        <v>0</v>
      </c>
      <c r="R69" s="11" t="s">
        <v>1635</v>
      </c>
      <c r="S69" s="169"/>
      <c r="T69" s="192"/>
      <c r="U69" s="108" t="s">
        <v>1636</v>
      </c>
    </row>
    <row r="70" spans="1:21" s="38" customFormat="1" ht="51">
      <c r="A70" s="169">
        <v>31</v>
      </c>
      <c r="B70" s="108" t="s">
        <v>1666</v>
      </c>
      <c r="C70" s="166" t="s">
        <v>1633</v>
      </c>
      <c r="D70" s="166" t="s">
        <v>318</v>
      </c>
      <c r="E70" s="117" t="s">
        <v>253</v>
      </c>
      <c r="F70" s="117" t="s">
        <v>253</v>
      </c>
      <c r="G70" s="117" t="s">
        <v>253</v>
      </c>
      <c r="H70" s="117" t="s">
        <v>253</v>
      </c>
      <c r="I70" s="117" t="s">
        <v>253</v>
      </c>
      <c r="J70" s="117" t="s">
        <v>253</v>
      </c>
      <c r="K70" s="117" t="s">
        <v>253</v>
      </c>
      <c r="L70" s="117" t="s">
        <v>253</v>
      </c>
      <c r="M70" s="117" t="s">
        <v>253</v>
      </c>
      <c r="N70" s="117" t="s">
        <v>253</v>
      </c>
      <c r="O70" s="117" t="s">
        <v>253</v>
      </c>
      <c r="P70" s="117" t="s">
        <v>253</v>
      </c>
      <c r="Q70" s="117" t="s">
        <v>253</v>
      </c>
      <c r="R70" s="11" t="s">
        <v>1635</v>
      </c>
      <c r="S70" s="178">
        <v>6000000</v>
      </c>
      <c r="T70" s="178">
        <v>100000</v>
      </c>
      <c r="U70" s="108" t="s">
        <v>1669</v>
      </c>
    </row>
    <row r="71" spans="1:21" s="38" customFormat="1">
      <c r="A71" s="410" t="s">
        <v>44</v>
      </c>
      <c r="B71" s="410"/>
      <c r="C71" s="410"/>
      <c r="D71" s="410"/>
      <c r="E71" s="410"/>
      <c r="F71" s="410"/>
      <c r="G71" s="410"/>
      <c r="H71" s="410"/>
      <c r="I71" s="410"/>
      <c r="J71" s="410"/>
      <c r="K71" s="410"/>
      <c r="L71" s="410"/>
      <c r="M71" s="410"/>
      <c r="N71" s="410"/>
      <c r="O71" s="410"/>
      <c r="P71" s="410"/>
      <c r="Q71" s="410"/>
      <c r="R71" s="410"/>
      <c r="S71" s="410"/>
      <c r="T71" s="410"/>
      <c r="U71" s="410"/>
    </row>
    <row r="72" spans="1:21" s="38" customFormat="1" ht="42" customHeight="1">
      <c r="A72" s="114" t="s">
        <v>1637</v>
      </c>
      <c r="B72" s="114" t="s">
        <v>1440</v>
      </c>
      <c r="C72" s="166" t="s">
        <v>1633</v>
      </c>
      <c r="D72" s="166" t="s">
        <v>318</v>
      </c>
      <c r="E72" s="122">
        <v>364300</v>
      </c>
      <c r="F72" s="117">
        <v>0</v>
      </c>
      <c r="G72" s="117">
        <v>0</v>
      </c>
      <c r="H72" s="117">
        <v>0</v>
      </c>
      <c r="I72" s="117">
        <v>0</v>
      </c>
      <c r="J72" s="117">
        <v>0</v>
      </c>
      <c r="K72" s="117">
        <v>50000</v>
      </c>
      <c r="L72" s="117">
        <v>0</v>
      </c>
      <c r="M72" s="117">
        <v>0</v>
      </c>
      <c r="N72" s="117">
        <v>0</v>
      </c>
      <c r="O72" s="117">
        <v>0</v>
      </c>
      <c r="P72" s="117">
        <v>0</v>
      </c>
      <c r="Q72" s="117">
        <v>314300</v>
      </c>
      <c r="R72" s="11" t="s">
        <v>1635</v>
      </c>
      <c r="S72" s="117">
        <v>1500000</v>
      </c>
      <c r="T72" s="114"/>
      <c r="U72" s="114" t="s">
        <v>1636</v>
      </c>
    </row>
    <row r="73" spans="1:21" s="38" customFormat="1" ht="31.5" customHeight="1">
      <c r="A73" s="169" t="s">
        <v>1664</v>
      </c>
      <c r="B73" s="108" t="s">
        <v>1461</v>
      </c>
      <c r="C73" s="166" t="s">
        <v>1633</v>
      </c>
      <c r="D73" s="166" t="s">
        <v>318</v>
      </c>
      <c r="E73" s="117">
        <v>50000</v>
      </c>
      <c r="F73" s="117">
        <v>0</v>
      </c>
      <c r="G73" s="117">
        <v>0</v>
      </c>
      <c r="H73" s="117">
        <v>50000</v>
      </c>
      <c r="I73" s="117">
        <v>0</v>
      </c>
      <c r="J73" s="117">
        <v>0</v>
      </c>
      <c r="K73" s="117">
        <v>0</v>
      </c>
      <c r="L73" s="117">
        <v>0</v>
      </c>
      <c r="M73" s="117">
        <v>0</v>
      </c>
      <c r="N73" s="117">
        <v>0</v>
      </c>
      <c r="O73" s="117">
        <v>0</v>
      </c>
      <c r="P73" s="117">
        <v>0</v>
      </c>
      <c r="Q73" s="117">
        <v>0</v>
      </c>
      <c r="R73" s="11" t="s">
        <v>1635</v>
      </c>
      <c r="S73" s="108"/>
      <c r="T73" s="108"/>
      <c r="U73" s="108"/>
    </row>
    <row r="74" spans="1:21" s="38" customFormat="1">
      <c r="A74" s="169" t="s">
        <v>1663</v>
      </c>
      <c r="B74" s="118" t="s">
        <v>1463</v>
      </c>
      <c r="C74" s="166" t="s">
        <v>1633</v>
      </c>
      <c r="D74" s="166" t="s">
        <v>318</v>
      </c>
      <c r="E74" s="117">
        <v>60000</v>
      </c>
      <c r="F74" s="117">
        <v>0</v>
      </c>
      <c r="G74" s="117">
        <v>0</v>
      </c>
      <c r="H74" s="117">
        <v>0</v>
      </c>
      <c r="I74" s="117">
        <v>60000</v>
      </c>
      <c r="J74" s="117">
        <v>0</v>
      </c>
      <c r="K74" s="117">
        <v>0</v>
      </c>
      <c r="L74" s="117">
        <v>0</v>
      </c>
      <c r="M74" s="117">
        <v>0</v>
      </c>
      <c r="N74" s="117">
        <v>0</v>
      </c>
      <c r="O74" s="117">
        <v>0</v>
      </c>
      <c r="P74" s="117">
        <v>0</v>
      </c>
      <c r="Q74" s="117">
        <v>0</v>
      </c>
      <c r="R74" s="11" t="s">
        <v>1635</v>
      </c>
      <c r="S74" s="108"/>
      <c r="T74" s="108"/>
      <c r="U74" s="108" t="s">
        <v>1636</v>
      </c>
    </row>
    <row r="75" spans="1:21" s="38" customFormat="1">
      <c r="A75" s="163" t="s">
        <v>1664</v>
      </c>
      <c r="B75" s="118" t="s">
        <v>1590</v>
      </c>
      <c r="C75" s="166" t="s">
        <v>1633</v>
      </c>
      <c r="D75" s="166" t="s">
        <v>318</v>
      </c>
      <c r="E75" s="122">
        <v>10000</v>
      </c>
      <c r="F75" s="117">
        <v>0</v>
      </c>
      <c r="G75" s="117">
        <v>0</v>
      </c>
      <c r="H75" s="117">
        <v>0</v>
      </c>
      <c r="I75" s="117">
        <v>0</v>
      </c>
      <c r="J75" s="117">
        <v>0</v>
      </c>
      <c r="K75" s="122">
        <v>10000</v>
      </c>
      <c r="L75" s="117">
        <v>0</v>
      </c>
      <c r="M75" s="117">
        <v>0</v>
      </c>
      <c r="N75" s="117">
        <v>0</v>
      </c>
      <c r="O75" s="117">
        <v>0</v>
      </c>
      <c r="P75" s="117">
        <v>0</v>
      </c>
      <c r="Q75" s="117">
        <v>0</v>
      </c>
      <c r="R75" s="11" t="s">
        <v>1635</v>
      </c>
      <c r="S75" s="163"/>
      <c r="T75" s="163"/>
      <c r="U75" s="163" t="s">
        <v>1636</v>
      </c>
    </row>
    <row r="76" spans="1:21" s="38" customFormat="1">
      <c r="A76" s="163" t="s">
        <v>1664</v>
      </c>
      <c r="B76" s="118" t="s">
        <v>1604</v>
      </c>
      <c r="C76" s="166" t="s">
        <v>1633</v>
      </c>
      <c r="D76" s="166" t="s">
        <v>318</v>
      </c>
      <c r="E76" s="122">
        <v>9000</v>
      </c>
      <c r="F76" s="117">
        <v>0</v>
      </c>
      <c r="G76" s="117">
        <v>0</v>
      </c>
      <c r="H76" s="117">
        <v>0</v>
      </c>
      <c r="I76" s="117">
        <v>0</v>
      </c>
      <c r="J76" s="117">
        <v>0</v>
      </c>
      <c r="K76" s="122">
        <v>5500</v>
      </c>
      <c r="L76" s="117">
        <v>0</v>
      </c>
      <c r="M76" s="117">
        <v>0</v>
      </c>
      <c r="N76" s="117">
        <v>0</v>
      </c>
      <c r="O76" s="117">
        <v>0</v>
      </c>
      <c r="P76" s="117">
        <v>0</v>
      </c>
      <c r="Q76" s="117">
        <v>0</v>
      </c>
      <c r="R76" s="11" t="s">
        <v>1635</v>
      </c>
      <c r="S76" s="163"/>
      <c r="T76" s="163"/>
      <c r="U76" s="163" t="s">
        <v>1636</v>
      </c>
    </row>
    <row r="77" spans="1:21" s="38" customFormat="1">
      <c r="A77" s="163" t="s">
        <v>1664</v>
      </c>
      <c r="B77" s="118" t="s">
        <v>1610</v>
      </c>
      <c r="C77" s="166" t="s">
        <v>1633</v>
      </c>
      <c r="D77" s="166" t="s">
        <v>318</v>
      </c>
      <c r="E77" s="122">
        <v>5500</v>
      </c>
      <c r="F77" s="117">
        <v>0</v>
      </c>
      <c r="G77" s="117">
        <v>0</v>
      </c>
      <c r="H77" s="117">
        <v>0</v>
      </c>
      <c r="I77" s="117">
        <v>0</v>
      </c>
      <c r="J77" s="117">
        <v>0</v>
      </c>
      <c r="K77" s="122">
        <v>5500</v>
      </c>
      <c r="L77" s="117">
        <v>0</v>
      </c>
      <c r="M77" s="117">
        <v>0</v>
      </c>
      <c r="N77" s="117">
        <v>0</v>
      </c>
      <c r="O77" s="117">
        <v>0</v>
      </c>
      <c r="P77" s="117">
        <v>0</v>
      </c>
      <c r="Q77" s="117">
        <v>0</v>
      </c>
      <c r="R77" s="11" t="s">
        <v>1635</v>
      </c>
      <c r="S77" s="163"/>
      <c r="T77" s="163"/>
      <c r="U77" s="163" t="s">
        <v>1636</v>
      </c>
    </row>
    <row r="78" spans="1:21" s="38" customFormat="1" ht="41.25" customHeight="1">
      <c r="A78" s="180">
        <v>27</v>
      </c>
      <c r="B78" s="108" t="s">
        <v>1628</v>
      </c>
      <c r="C78" s="166" t="s">
        <v>1633</v>
      </c>
      <c r="D78" s="166" t="s">
        <v>318</v>
      </c>
      <c r="E78" s="117">
        <v>500000</v>
      </c>
      <c r="F78" s="117">
        <v>0</v>
      </c>
      <c r="G78" s="117">
        <v>0</v>
      </c>
      <c r="H78" s="117">
        <v>0</v>
      </c>
      <c r="I78" s="117">
        <v>0</v>
      </c>
      <c r="J78" s="117">
        <v>0</v>
      </c>
      <c r="K78" s="108"/>
      <c r="L78" s="117">
        <v>0</v>
      </c>
      <c r="M78" s="117">
        <v>0</v>
      </c>
      <c r="N78" s="117">
        <v>0</v>
      </c>
      <c r="O78" s="117">
        <v>0</v>
      </c>
      <c r="P78" s="117">
        <v>0</v>
      </c>
      <c r="Q78" s="117">
        <v>0</v>
      </c>
      <c r="R78" s="11" t="s">
        <v>1635</v>
      </c>
      <c r="S78" s="108"/>
      <c r="T78" s="108"/>
      <c r="U78" s="108"/>
    </row>
    <row r="79" spans="1:21" s="38" customFormat="1">
      <c r="A79" s="163" t="s">
        <v>1664</v>
      </c>
      <c r="B79" s="118" t="s">
        <v>1632</v>
      </c>
      <c r="C79" s="166" t="s">
        <v>1633</v>
      </c>
      <c r="D79" s="166" t="s">
        <v>318</v>
      </c>
      <c r="E79" s="122">
        <v>1200</v>
      </c>
      <c r="F79" s="117">
        <v>0</v>
      </c>
      <c r="G79" s="117">
        <v>0</v>
      </c>
      <c r="H79" s="117">
        <v>0</v>
      </c>
      <c r="I79" s="117">
        <v>0</v>
      </c>
      <c r="J79" s="117">
        <v>0</v>
      </c>
      <c r="K79" s="117">
        <v>1200</v>
      </c>
      <c r="L79" s="117">
        <v>0</v>
      </c>
      <c r="M79" s="117">
        <v>0</v>
      </c>
      <c r="N79" s="117">
        <v>0</v>
      </c>
      <c r="O79" s="117">
        <v>0</v>
      </c>
      <c r="P79" s="117">
        <v>0</v>
      </c>
      <c r="Q79" s="117">
        <v>0</v>
      </c>
      <c r="R79" s="11" t="s">
        <v>1635</v>
      </c>
      <c r="S79" s="163"/>
      <c r="T79" s="163"/>
      <c r="U79" s="163" t="s">
        <v>1636</v>
      </c>
    </row>
    <row r="80" spans="1:21" s="38" customFormat="1" ht="26.25" thickBot="1">
      <c r="A80" s="181" t="s">
        <v>1637</v>
      </c>
      <c r="B80" s="185" t="s">
        <v>767</v>
      </c>
      <c r="C80" s="182" t="s">
        <v>1633</v>
      </c>
      <c r="D80" s="182" t="s">
        <v>318</v>
      </c>
      <c r="E80" s="183">
        <v>5000000</v>
      </c>
      <c r="F80" s="183">
        <v>0</v>
      </c>
      <c r="G80" s="183">
        <v>0</v>
      </c>
      <c r="H80" s="183">
        <v>2666000</v>
      </c>
      <c r="I80" s="183">
        <v>0</v>
      </c>
      <c r="J80" s="183">
        <v>0</v>
      </c>
      <c r="K80" s="183">
        <v>2334000</v>
      </c>
      <c r="L80" s="183">
        <v>0</v>
      </c>
      <c r="M80" s="183">
        <v>0</v>
      </c>
      <c r="N80" s="183">
        <v>0</v>
      </c>
      <c r="O80" s="183">
        <v>0</v>
      </c>
      <c r="P80" s="183">
        <v>0</v>
      </c>
      <c r="Q80" s="183">
        <v>0</v>
      </c>
      <c r="R80" s="9" t="s">
        <v>1635</v>
      </c>
      <c r="S80" s="184"/>
      <c r="T80" s="185"/>
      <c r="U80" s="185" t="s">
        <v>1665</v>
      </c>
    </row>
    <row r="81" spans="1:21" s="38" customFormat="1" ht="15.75" thickBot="1">
      <c r="A81" s="186" t="s">
        <v>59</v>
      </c>
      <c r="B81" s="187"/>
      <c r="C81" s="187"/>
      <c r="D81" s="187"/>
      <c r="E81" s="189">
        <f>SUM(E6:E80)</f>
        <v>119154828</v>
      </c>
      <c r="F81" s="187"/>
      <c r="G81" s="187"/>
      <c r="H81" s="187"/>
      <c r="I81" s="187"/>
      <c r="J81" s="187"/>
      <c r="K81" s="187"/>
      <c r="L81" s="187"/>
      <c r="M81" s="187"/>
      <c r="N81" s="187"/>
      <c r="O81" s="187"/>
      <c r="P81" s="187"/>
      <c r="Q81" s="187"/>
      <c r="R81" s="187"/>
      <c r="S81" s="187"/>
      <c r="T81" s="187"/>
      <c r="U81" s="188"/>
    </row>
    <row r="82" spans="1:21" s="19" customFormat="1">
      <c r="A82" s="406"/>
      <c r="B82" s="407"/>
      <c r="C82" s="407"/>
      <c r="D82" s="407"/>
      <c r="E82" s="407"/>
      <c r="F82" s="407"/>
      <c r="G82" s="407"/>
      <c r="H82" s="407"/>
      <c r="I82" s="407"/>
      <c r="J82" s="407"/>
      <c r="K82" s="407"/>
      <c r="L82" s="407"/>
      <c r="M82" s="407"/>
      <c r="N82" s="407"/>
      <c r="O82" s="407"/>
      <c r="P82" s="407"/>
      <c r="Q82" s="407"/>
      <c r="R82" s="407"/>
      <c r="S82" s="407"/>
      <c r="T82" s="407"/>
      <c r="U82" s="11"/>
    </row>
    <row r="84" spans="1:21">
      <c r="A84" s="74"/>
    </row>
  </sheetData>
  <sheetProtection password="CC84" sheet="1" objects="1" scenarios="1"/>
  <mergeCells count="21">
    <mergeCell ref="A1:U1"/>
    <mergeCell ref="A2:A3"/>
    <mergeCell ref="B2:B3"/>
    <mergeCell ref="C2:C3"/>
    <mergeCell ref="D2:D3"/>
    <mergeCell ref="E2:E3"/>
    <mergeCell ref="F2:K2"/>
    <mergeCell ref="A82:T82"/>
    <mergeCell ref="L2:Q2"/>
    <mergeCell ref="R2:R3"/>
    <mergeCell ref="S2:S3"/>
    <mergeCell ref="T2:T3"/>
    <mergeCell ref="A4:U4"/>
    <mergeCell ref="A5:U5"/>
    <mergeCell ref="A7:U7"/>
    <mergeCell ref="A10:U10"/>
    <mergeCell ref="A19:U19"/>
    <mergeCell ref="A37:U37"/>
    <mergeCell ref="A71:U71"/>
    <mergeCell ref="U2:U3"/>
    <mergeCell ref="A62:U62"/>
  </mergeCells>
  <pageMargins left="0.70866141732283472" right="0.70866141732283472" top="0.74803149606299213" bottom="0.74803149606299213" header="0.31496062992125984" footer="0.31496062992125984"/>
  <pageSetup paperSize="9" scale="44" orientation="landscape" r:id="rId1"/>
  <headerFooter>
    <oddFooter>&amp;R&amp;P</oddFooter>
  </headerFooter>
</worksheet>
</file>

<file path=xl/worksheets/sheet26.xml><?xml version="1.0" encoding="utf-8"?>
<worksheet xmlns="http://schemas.openxmlformats.org/spreadsheetml/2006/main" xmlns:r="http://schemas.openxmlformats.org/officeDocument/2006/relationships">
  <dimension ref="A1:S65"/>
  <sheetViews>
    <sheetView view="pageBreakPreview" topLeftCell="G1" zoomScale="80" zoomScaleSheetLayoutView="80" workbookViewId="0">
      <selection activeCell="M12" sqref="M12"/>
    </sheetView>
  </sheetViews>
  <sheetFormatPr defaultRowHeight="15"/>
  <cols>
    <col min="2" max="2" width="20.7109375" customWidth="1"/>
    <col min="3" max="3" width="12" customWidth="1"/>
    <col min="4" max="4" width="13.140625" customWidth="1"/>
    <col min="5" max="5" width="16" customWidth="1"/>
    <col min="6" max="6" width="14.85546875" customWidth="1"/>
    <col min="7" max="10" width="13.42578125" bestFit="1" customWidth="1"/>
    <col min="11" max="11" width="17.140625" bestFit="1" customWidth="1"/>
    <col min="12" max="13" width="13.42578125" bestFit="1" customWidth="1"/>
    <col min="14" max="14" width="15.140625" customWidth="1"/>
    <col min="15" max="16" width="13.42578125" bestFit="1" customWidth="1"/>
    <col min="17" max="17" width="14.85546875" customWidth="1"/>
    <col min="18" max="18" width="13.7109375" customWidth="1"/>
    <col min="19" max="19" width="10.140625" customWidth="1"/>
  </cols>
  <sheetData>
    <row r="1" spans="1:19" s="19" customFormat="1" ht="18">
      <c r="A1" s="411" t="s">
        <v>1776</v>
      </c>
      <c r="B1" s="411"/>
      <c r="C1" s="411"/>
      <c r="D1" s="411"/>
      <c r="E1" s="411"/>
      <c r="F1" s="411"/>
      <c r="G1" s="411"/>
      <c r="H1" s="411"/>
      <c r="I1" s="411"/>
      <c r="J1" s="411"/>
      <c r="K1" s="411"/>
      <c r="L1" s="411"/>
      <c r="M1" s="411"/>
      <c r="N1" s="411"/>
      <c r="O1" s="411"/>
      <c r="P1" s="411"/>
      <c r="Q1" s="411"/>
      <c r="R1" s="411"/>
      <c r="S1" s="411"/>
    </row>
    <row r="2" spans="1:19" s="19" customFormat="1" ht="13.5" customHeight="1">
      <c r="A2" s="412" t="s">
        <v>69</v>
      </c>
      <c r="B2" s="412" t="s">
        <v>74</v>
      </c>
      <c r="C2" s="412" t="s">
        <v>70</v>
      </c>
      <c r="D2" s="412" t="s">
        <v>71</v>
      </c>
      <c r="E2" s="408" t="s">
        <v>1634</v>
      </c>
      <c r="F2" s="408" t="s">
        <v>1778</v>
      </c>
      <c r="G2" s="408"/>
      <c r="H2" s="408"/>
      <c r="I2" s="408"/>
      <c r="J2" s="408"/>
      <c r="K2" s="408"/>
      <c r="L2" s="408" t="s">
        <v>1778</v>
      </c>
      <c r="M2" s="408"/>
      <c r="N2" s="408"/>
      <c r="O2" s="408"/>
      <c r="P2" s="408"/>
      <c r="Q2" s="408"/>
      <c r="R2" s="408" t="s">
        <v>107</v>
      </c>
      <c r="S2" s="408" t="s">
        <v>73</v>
      </c>
    </row>
    <row r="3" spans="1:19" s="19" customFormat="1" ht="45" customHeight="1">
      <c r="A3" s="413"/>
      <c r="B3" s="413"/>
      <c r="C3" s="413"/>
      <c r="D3" s="413"/>
      <c r="E3" s="408"/>
      <c r="F3" s="77" t="s">
        <v>78</v>
      </c>
      <c r="G3" s="77" t="s">
        <v>79</v>
      </c>
      <c r="H3" s="77" t="s">
        <v>80</v>
      </c>
      <c r="I3" s="77" t="s">
        <v>81</v>
      </c>
      <c r="J3" s="77" t="s">
        <v>82</v>
      </c>
      <c r="K3" s="77" t="s">
        <v>83</v>
      </c>
      <c r="L3" s="77" t="s">
        <v>84</v>
      </c>
      <c r="M3" s="77" t="s">
        <v>85</v>
      </c>
      <c r="N3" s="77" t="s">
        <v>86</v>
      </c>
      <c r="O3" s="77" t="s">
        <v>87</v>
      </c>
      <c r="P3" s="77" t="s">
        <v>88</v>
      </c>
      <c r="Q3" s="77" t="s">
        <v>89</v>
      </c>
      <c r="R3" s="408"/>
      <c r="S3" s="408"/>
    </row>
    <row r="4" spans="1:19" ht="15" customHeight="1">
      <c r="A4" s="409" t="s">
        <v>76</v>
      </c>
      <c r="B4" s="409"/>
      <c r="C4" s="409"/>
      <c r="D4" s="409"/>
      <c r="E4" s="409"/>
      <c r="F4" s="409"/>
      <c r="G4" s="409"/>
      <c r="H4" s="409"/>
      <c r="I4" s="409"/>
      <c r="J4" s="409"/>
      <c r="K4" s="409"/>
      <c r="L4" s="409"/>
      <c r="M4" s="409"/>
      <c r="N4" s="409"/>
      <c r="O4" s="409"/>
      <c r="P4" s="409"/>
      <c r="Q4" s="409"/>
      <c r="R4" s="409"/>
      <c r="S4" s="409"/>
    </row>
    <row r="5" spans="1:19" ht="15" customHeight="1">
      <c r="A5" s="410" t="s">
        <v>1766</v>
      </c>
      <c r="B5" s="410"/>
      <c r="C5" s="410"/>
      <c r="D5" s="410"/>
      <c r="E5" s="410"/>
      <c r="F5" s="410"/>
      <c r="G5" s="410"/>
      <c r="H5" s="410"/>
      <c r="I5" s="410"/>
      <c r="J5" s="410"/>
      <c r="K5" s="410"/>
      <c r="L5" s="410"/>
      <c r="M5" s="410"/>
      <c r="N5" s="410"/>
      <c r="O5" s="410"/>
      <c r="P5" s="410"/>
      <c r="Q5" s="410"/>
      <c r="R5" s="410"/>
      <c r="S5" s="410"/>
    </row>
    <row r="6" spans="1:19">
      <c r="A6" s="168" t="s">
        <v>1637</v>
      </c>
      <c r="B6" s="203" t="s">
        <v>322</v>
      </c>
      <c r="C6" s="166" t="s">
        <v>1633</v>
      </c>
      <c r="D6" s="166" t="s">
        <v>318</v>
      </c>
      <c r="E6" s="167">
        <v>500000</v>
      </c>
      <c r="F6" s="273">
        <v>0</v>
      </c>
      <c r="G6" s="273">
        <v>0</v>
      </c>
      <c r="H6" s="273">
        <v>0</v>
      </c>
      <c r="I6" s="273">
        <v>0</v>
      </c>
      <c r="J6" s="273">
        <v>0</v>
      </c>
      <c r="K6" s="273">
        <v>0</v>
      </c>
      <c r="L6" s="167"/>
      <c r="M6" s="167"/>
      <c r="N6" s="167"/>
      <c r="O6" s="167"/>
      <c r="P6" s="167"/>
      <c r="Q6" s="167"/>
      <c r="R6" s="204">
        <f>SUM(F6:Q6)</f>
        <v>0</v>
      </c>
      <c r="S6" t="s">
        <v>1636</v>
      </c>
    </row>
    <row r="7" spans="1:19">
      <c r="A7" s="410" t="s">
        <v>1765</v>
      </c>
      <c r="B7" s="410"/>
      <c r="C7" s="410"/>
      <c r="D7" s="410"/>
      <c r="E7" s="410"/>
      <c r="F7" s="410"/>
      <c r="G7" s="410"/>
      <c r="H7" s="410"/>
      <c r="I7" s="410"/>
      <c r="J7" s="410"/>
      <c r="K7" s="410"/>
      <c r="L7" s="410"/>
      <c r="M7" s="410"/>
      <c r="N7" s="410"/>
      <c r="O7" s="410"/>
      <c r="P7" s="410"/>
      <c r="Q7" s="410"/>
      <c r="R7" s="410"/>
      <c r="S7" s="410"/>
    </row>
    <row r="8" spans="1:19" ht="21" customHeight="1">
      <c r="A8" s="168" t="s">
        <v>1637</v>
      </c>
      <c r="B8" s="108" t="s">
        <v>535</v>
      </c>
      <c r="C8" s="166" t="s">
        <v>1633</v>
      </c>
      <c r="D8" s="166" t="s">
        <v>318</v>
      </c>
      <c r="E8" s="117">
        <v>500000</v>
      </c>
      <c r="F8" s="273">
        <v>0</v>
      </c>
      <c r="G8" s="273">
        <v>0</v>
      </c>
      <c r="H8" s="273">
        <v>0</v>
      </c>
      <c r="I8" s="273">
        <v>0</v>
      </c>
      <c r="J8" s="273">
        <v>0</v>
      </c>
      <c r="K8" s="273">
        <v>0</v>
      </c>
      <c r="L8" s="117"/>
      <c r="M8" s="117"/>
      <c r="N8" s="117"/>
      <c r="O8" s="117"/>
      <c r="P8" s="117"/>
      <c r="Q8" s="117"/>
      <c r="R8" s="204">
        <f>SUM(F8:Q8)</f>
        <v>0</v>
      </c>
      <c r="S8" t="s">
        <v>1636</v>
      </c>
    </row>
    <row r="9" spans="1:19">
      <c r="A9" s="168" t="s">
        <v>1637</v>
      </c>
      <c r="B9" s="118" t="s">
        <v>558</v>
      </c>
      <c r="C9" s="166" t="s">
        <v>1633</v>
      </c>
      <c r="D9" s="166" t="s">
        <v>318</v>
      </c>
      <c r="E9" s="117">
        <v>1000000</v>
      </c>
      <c r="F9" s="273">
        <v>0</v>
      </c>
      <c r="G9" s="273">
        <v>0</v>
      </c>
      <c r="H9" s="273">
        <v>0</v>
      </c>
      <c r="I9" s="273">
        <v>0</v>
      </c>
      <c r="J9" s="273">
        <v>10510.87</v>
      </c>
      <c r="K9" s="273">
        <v>0</v>
      </c>
      <c r="L9" s="200"/>
      <c r="M9" s="200"/>
      <c r="N9" s="200"/>
      <c r="O9" s="200"/>
      <c r="P9" s="200"/>
      <c r="Q9" s="200"/>
      <c r="R9" s="204">
        <f>SUM(F9:Q9)</f>
        <v>10510.87</v>
      </c>
      <c r="S9" s="16" t="s">
        <v>1636</v>
      </c>
    </row>
    <row r="10" spans="1:19">
      <c r="A10" s="410" t="s">
        <v>1764</v>
      </c>
      <c r="B10" s="410"/>
      <c r="C10" s="410"/>
      <c r="D10" s="410"/>
      <c r="E10" s="410"/>
      <c r="F10" s="410"/>
      <c r="G10" s="410"/>
      <c r="H10" s="410"/>
      <c r="I10" s="410"/>
      <c r="J10" s="410"/>
      <c r="K10" s="410"/>
      <c r="L10" s="410"/>
      <c r="M10" s="410"/>
      <c r="N10" s="410"/>
      <c r="O10" s="410"/>
      <c r="P10" s="410"/>
      <c r="Q10" s="410"/>
      <c r="R10" s="410"/>
      <c r="S10" s="410"/>
    </row>
    <row r="11" spans="1:19" ht="42" customHeight="1">
      <c r="A11" s="168" t="s">
        <v>1637</v>
      </c>
      <c r="B11" s="108" t="s">
        <v>698</v>
      </c>
      <c r="C11" s="166" t="s">
        <v>1633</v>
      </c>
      <c r="D11" s="166" t="s">
        <v>318</v>
      </c>
      <c r="E11" s="117">
        <v>105000</v>
      </c>
      <c r="F11" s="273">
        <v>0</v>
      </c>
      <c r="G11" s="273">
        <v>0</v>
      </c>
      <c r="H11" s="273">
        <v>0</v>
      </c>
      <c r="I11" s="273">
        <v>0</v>
      </c>
      <c r="J11" s="273">
        <v>0</v>
      </c>
      <c r="K11" s="273">
        <v>0</v>
      </c>
      <c r="L11" s="117"/>
      <c r="M11" s="117"/>
      <c r="N11" s="117"/>
      <c r="O11" s="117"/>
      <c r="P11" s="117"/>
      <c r="Q11" s="117"/>
      <c r="R11" s="204">
        <f t="shared" ref="R11:R18" si="0">SUM(F11:Q11)</f>
        <v>0</v>
      </c>
      <c r="S11" s="16" t="s">
        <v>1636</v>
      </c>
    </row>
    <row r="12" spans="1:19">
      <c r="A12" s="168" t="s">
        <v>1637</v>
      </c>
      <c r="B12" s="125" t="s">
        <v>714</v>
      </c>
      <c r="C12" s="166" t="s">
        <v>1633</v>
      </c>
      <c r="D12" s="166" t="s">
        <v>318</v>
      </c>
      <c r="E12" s="117">
        <v>70000</v>
      </c>
      <c r="F12" s="273">
        <v>0</v>
      </c>
      <c r="G12" s="273">
        <v>0</v>
      </c>
      <c r="H12" s="273">
        <v>0</v>
      </c>
      <c r="I12" s="273">
        <v>0</v>
      </c>
      <c r="J12" s="273">
        <v>0</v>
      </c>
      <c r="K12" s="273">
        <v>0</v>
      </c>
      <c r="L12" s="117"/>
      <c r="M12" s="117"/>
      <c r="N12" s="117"/>
      <c r="O12" s="117"/>
      <c r="P12" s="117"/>
      <c r="Q12" s="117"/>
      <c r="R12" s="204">
        <f t="shared" si="0"/>
        <v>0</v>
      </c>
      <c r="S12" s="16" t="s">
        <v>1636</v>
      </c>
    </row>
    <row r="13" spans="1:19">
      <c r="A13" s="168" t="s">
        <v>1637</v>
      </c>
      <c r="B13" s="108" t="s">
        <v>730</v>
      </c>
      <c r="C13" s="166" t="s">
        <v>1633</v>
      </c>
      <c r="D13" s="166" t="s">
        <v>318</v>
      </c>
      <c r="E13" s="117">
        <v>15000</v>
      </c>
      <c r="F13" s="273">
        <v>6000</v>
      </c>
      <c r="G13" s="273">
        <v>0</v>
      </c>
      <c r="H13" s="273">
        <v>0</v>
      </c>
      <c r="I13" s="273">
        <v>0</v>
      </c>
      <c r="J13" s="273">
        <v>0</v>
      </c>
      <c r="K13" s="273">
        <v>0</v>
      </c>
      <c r="L13" s="117"/>
      <c r="M13" s="117"/>
      <c r="N13" s="117"/>
      <c r="O13" s="117"/>
      <c r="P13" s="117"/>
      <c r="Q13" s="117"/>
      <c r="R13" s="204">
        <f t="shared" si="0"/>
        <v>6000</v>
      </c>
      <c r="S13" s="16" t="s">
        <v>1636</v>
      </c>
    </row>
    <row r="14" spans="1:19">
      <c r="A14" s="168" t="s">
        <v>1637</v>
      </c>
      <c r="B14" s="108" t="s">
        <v>739</v>
      </c>
      <c r="C14" s="166" t="s">
        <v>1633</v>
      </c>
      <c r="D14" s="166" t="s">
        <v>318</v>
      </c>
      <c r="E14" s="117">
        <v>60000</v>
      </c>
      <c r="F14" s="273">
        <v>0</v>
      </c>
      <c r="G14" s="273">
        <v>0</v>
      </c>
      <c r="H14" s="273">
        <v>0</v>
      </c>
      <c r="I14" s="273">
        <v>0</v>
      </c>
      <c r="J14" s="273">
        <v>0</v>
      </c>
      <c r="K14" s="273">
        <v>0</v>
      </c>
      <c r="L14" s="117"/>
      <c r="M14" s="117"/>
      <c r="N14" s="117"/>
      <c r="O14" s="117"/>
      <c r="P14" s="117"/>
      <c r="Q14" s="117"/>
      <c r="R14" s="204">
        <f t="shared" si="0"/>
        <v>0</v>
      </c>
      <c r="S14" s="16" t="s">
        <v>1636</v>
      </c>
    </row>
    <row r="15" spans="1:19" ht="30" customHeight="1">
      <c r="A15" s="168" t="s">
        <v>1637</v>
      </c>
      <c r="B15" s="108" t="s">
        <v>740</v>
      </c>
      <c r="C15" s="166" t="s">
        <v>1633</v>
      </c>
      <c r="D15" s="166" t="s">
        <v>318</v>
      </c>
      <c r="E15" s="117">
        <v>100000</v>
      </c>
      <c r="F15" s="273">
        <v>2000</v>
      </c>
      <c r="G15" s="273">
        <v>0</v>
      </c>
      <c r="H15" s="273">
        <v>0</v>
      </c>
      <c r="I15" s="273">
        <v>0</v>
      </c>
      <c r="J15" s="273">
        <v>0</v>
      </c>
      <c r="K15" s="273">
        <v>0</v>
      </c>
      <c r="L15" s="117"/>
      <c r="M15" s="117"/>
      <c r="N15" s="117"/>
      <c r="O15" s="117"/>
      <c r="P15" s="117"/>
      <c r="Q15" s="117"/>
      <c r="R15" s="204">
        <f t="shared" si="0"/>
        <v>2000</v>
      </c>
      <c r="S15" s="16" t="s">
        <v>1636</v>
      </c>
    </row>
    <row r="16" spans="1:19">
      <c r="A16" s="168" t="s">
        <v>1637</v>
      </c>
      <c r="B16" s="108" t="s">
        <v>744</v>
      </c>
      <c r="C16" s="166" t="s">
        <v>1633</v>
      </c>
      <c r="D16" s="166" t="s">
        <v>318</v>
      </c>
      <c r="E16" s="117">
        <v>70000</v>
      </c>
      <c r="F16" s="273">
        <v>0</v>
      </c>
      <c r="G16" s="273">
        <v>0</v>
      </c>
      <c r="H16" s="273">
        <v>0</v>
      </c>
      <c r="I16" s="273">
        <v>0</v>
      </c>
      <c r="J16" s="273">
        <v>0</v>
      </c>
      <c r="K16" s="273">
        <v>0</v>
      </c>
      <c r="L16" s="117"/>
      <c r="M16" s="117"/>
      <c r="N16" s="117"/>
      <c r="O16" s="117"/>
      <c r="P16" s="117"/>
      <c r="Q16" s="117"/>
      <c r="R16" s="204">
        <f t="shared" si="0"/>
        <v>0</v>
      </c>
      <c r="S16" s="16" t="s">
        <v>1636</v>
      </c>
    </row>
    <row r="17" spans="1:19">
      <c r="A17" s="168" t="s">
        <v>1637</v>
      </c>
      <c r="B17" s="108" t="s">
        <v>745</v>
      </c>
      <c r="C17" s="166" t="s">
        <v>1633</v>
      </c>
      <c r="D17" s="166" t="s">
        <v>318</v>
      </c>
      <c r="E17" s="117">
        <v>20000</v>
      </c>
      <c r="F17" s="273">
        <v>0</v>
      </c>
      <c r="G17" s="273">
        <v>0</v>
      </c>
      <c r="H17" s="273">
        <v>0</v>
      </c>
      <c r="I17" s="273">
        <v>0</v>
      </c>
      <c r="J17" s="273">
        <v>0</v>
      </c>
      <c r="K17" s="273">
        <v>0</v>
      </c>
      <c r="L17" s="117"/>
      <c r="M17" s="117"/>
      <c r="N17" s="117"/>
      <c r="O17" s="117"/>
      <c r="P17" s="117"/>
      <c r="Q17" s="117"/>
      <c r="R17" s="204">
        <f t="shared" si="0"/>
        <v>0</v>
      </c>
      <c r="S17" s="16" t="s">
        <v>1636</v>
      </c>
    </row>
    <row r="18" spans="1:19">
      <c r="A18" s="168" t="s">
        <v>1637</v>
      </c>
      <c r="B18" s="118" t="s">
        <v>765</v>
      </c>
      <c r="C18" s="166" t="s">
        <v>1633</v>
      </c>
      <c r="D18" s="166" t="s">
        <v>318</v>
      </c>
      <c r="E18" s="117">
        <v>60000</v>
      </c>
      <c r="F18" s="273">
        <v>0</v>
      </c>
      <c r="G18" s="273">
        <v>0</v>
      </c>
      <c r="H18" s="273">
        <v>0</v>
      </c>
      <c r="I18" s="273">
        <v>0</v>
      </c>
      <c r="J18" s="273">
        <v>0</v>
      </c>
      <c r="K18" s="273">
        <v>0</v>
      </c>
      <c r="L18" s="117"/>
      <c r="M18" s="117"/>
      <c r="N18" s="117"/>
      <c r="O18" s="117"/>
      <c r="P18" s="117"/>
      <c r="Q18" s="117"/>
      <c r="R18" s="204">
        <f t="shared" si="0"/>
        <v>0</v>
      </c>
      <c r="S18" s="16" t="s">
        <v>1636</v>
      </c>
    </row>
    <row r="19" spans="1:19">
      <c r="A19" s="410" t="s">
        <v>1638</v>
      </c>
      <c r="B19" s="410"/>
      <c r="C19" s="410"/>
      <c r="D19" s="410"/>
      <c r="E19" s="410"/>
      <c r="F19" s="410"/>
      <c r="G19" s="410"/>
      <c r="H19" s="410"/>
      <c r="I19" s="410"/>
      <c r="J19" s="410"/>
      <c r="K19" s="410"/>
      <c r="L19" s="410"/>
      <c r="M19" s="410"/>
      <c r="N19" s="410"/>
      <c r="O19" s="410"/>
      <c r="P19" s="410"/>
      <c r="Q19" s="410"/>
      <c r="R19" s="410"/>
      <c r="S19" s="410"/>
    </row>
    <row r="20" spans="1:19" s="38" customFormat="1" ht="25.5">
      <c r="A20" s="114">
        <v>12</v>
      </c>
      <c r="B20" s="114" t="s">
        <v>899</v>
      </c>
      <c r="C20" s="166" t="s">
        <v>1633</v>
      </c>
      <c r="D20" s="166" t="s">
        <v>318</v>
      </c>
      <c r="E20" s="117">
        <v>1000000</v>
      </c>
      <c r="F20" s="274">
        <v>0</v>
      </c>
      <c r="G20" s="274">
        <v>0</v>
      </c>
      <c r="H20" s="273">
        <v>0</v>
      </c>
      <c r="I20" s="274">
        <v>0</v>
      </c>
      <c r="J20" s="274">
        <v>0</v>
      </c>
      <c r="K20" s="274">
        <v>0</v>
      </c>
      <c r="L20" s="117"/>
      <c r="M20" s="117"/>
      <c r="N20" s="117"/>
      <c r="O20" s="117"/>
      <c r="P20" s="117"/>
      <c r="Q20" s="117"/>
      <c r="R20" s="204">
        <f>SUM(F20:Q20)</f>
        <v>0</v>
      </c>
      <c r="S20" s="106" t="s">
        <v>1653</v>
      </c>
    </row>
    <row r="21" spans="1:19" s="38" customFormat="1" ht="25.5">
      <c r="A21" s="106" t="s">
        <v>1647</v>
      </c>
      <c r="B21" s="114" t="s">
        <v>903</v>
      </c>
      <c r="C21" s="166" t="s">
        <v>1633</v>
      </c>
      <c r="D21" s="166" t="s">
        <v>318</v>
      </c>
      <c r="E21" s="117">
        <v>14000000</v>
      </c>
      <c r="F21" s="273">
        <v>0</v>
      </c>
      <c r="G21" s="273">
        <v>0</v>
      </c>
      <c r="H21" s="273">
        <v>0</v>
      </c>
      <c r="I21" s="273">
        <v>0</v>
      </c>
      <c r="J21" s="273">
        <v>0</v>
      </c>
      <c r="K21" s="273">
        <v>0</v>
      </c>
      <c r="L21" s="117"/>
      <c r="M21" s="117"/>
      <c r="N21" s="117"/>
      <c r="O21" s="117"/>
      <c r="P21" s="117"/>
      <c r="Q21" s="117"/>
      <c r="R21" s="204">
        <f t="shared" ref="R21:R27" si="1">SUM(F21:Q21)</f>
        <v>0</v>
      </c>
      <c r="S21" s="106" t="s">
        <v>1653</v>
      </c>
    </row>
    <row r="22" spans="1:19" s="38" customFormat="1">
      <c r="A22" s="169" t="s">
        <v>1648</v>
      </c>
      <c r="B22" s="114" t="s">
        <v>928</v>
      </c>
      <c r="C22" s="166" t="s">
        <v>1633</v>
      </c>
      <c r="D22" s="166" t="s">
        <v>318</v>
      </c>
      <c r="E22" s="117">
        <v>2000000</v>
      </c>
      <c r="F22" s="275">
        <v>0</v>
      </c>
      <c r="G22" s="275">
        <v>0</v>
      </c>
      <c r="H22" s="275">
        <v>0</v>
      </c>
      <c r="I22" s="275">
        <v>0</v>
      </c>
      <c r="J22" s="275">
        <v>0</v>
      </c>
      <c r="K22" s="275">
        <v>0</v>
      </c>
      <c r="L22" s="171"/>
      <c r="M22" s="171"/>
      <c r="N22" s="145"/>
      <c r="O22" s="145"/>
      <c r="P22" s="145"/>
      <c r="Q22" s="145"/>
      <c r="R22" s="204">
        <f t="shared" si="1"/>
        <v>0</v>
      </c>
      <c r="S22" s="114" t="s">
        <v>1636</v>
      </c>
    </row>
    <row r="23" spans="1:19" s="38" customFormat="1">
      <c r="A23" s="169" t="s">
        <v>1648</v>
      </c>
      <c r="B23" s="114" t="s">
        <v>934</v>
      </c>
      <c r="C23" s="166" t="s">
        <v>1633</v>
      </c>
      <c r="D23" s="166" t="s">
        <v>318</v>
      </c>
      <c r="E23" s="117">
        <v>250000</v>
      </c>
      <c r="F23" s="275">
        <v>0</v>
      </c>
      <c r="G23" s="275">
        <v>0</v>
      </c>
      <c r="H23" s="276">
        <v>17231.62</v>
      </c>
      <c r="I23" s="275">
        <v>0</v>
      </c>
      <c r="J23" s="275">
        <v>0</v>
      </c>
      <c r="K23" s="275">
        <v>36165.589999999997</v>
      </c>
      <c r="L23" s="145"/>
      <c r="M23" s="145"/>
      <c r="N23" s="145"/>
      <c r="O23" s="145"/>
      <c r="P23" s="145"/>
      <c r="Q23" s="145"/>
      <c r="R23" s="204">
        <f t="shared" si="1"/>
        <v>53397.209999999992</v>
      </c>
      <c r="S23" s="114" t="s">
        <v>1636</v>
      </c>
    </row>
    <row r="24" spans="1:19" s="38" customFormat="1">
      <c r="A24" s="169" t="s">
        <v>1648</v>
      </c>
      <c r="B24" s="114" t="s">
        <v>936</v>
      </c>
      <c r="C24" s="166" t="s">
        <v>1633</v>
      </c>
      <c r="D24" s="166" t="s">
        <v>318</v>
      </c>
      <c r="E24" s="117">
        <v>250000</v>
      </c>
      <c r="F24" s="275">
        <v>0</v>
      </c>
      <c r="G24" s="275">
        <v>0</v>
      </c>
      <c r="H24" s="275">
        <v>0</v>
      </c>
      <c r="I24" s="275">
        <v>0</v>
      </c>
      <c r="J24" s="275">
        <v>0</v>
      </c>
      <c r="K24" s="275">
        <v>21971</v>
      </c>
      <c r="L24" s="145"/>
      <c r="M24" s="145"/>
      <c r="N24" s="145"/>
      <c r="O24" s="145"/>
      <c r="P24" s="145"/>
      <c r="Q24" s="145"/>
      <c r="R24" s="204">
        <f t="shared" si="1"/>
        <v>21971</v>
      </c>
      <c r="S24" s="114" t="s">
        <v>1636</v>
      </c>
    </row>
    <row r="25" spans="1:19" s="38" customFormat="1">
      <c r="A25" s="169" t="s">
        <v>1648</v>
      </c>
      <c r="B25" s="114" t="s">
        <v>937</v>
      </c>
      <c r="C25" s="166" t="s">
        <v>1633</v>
      </c>
      <c r="D25" s="166" t="s">
        <v>318</v>
      </c>
      <c r="E25" s="117">
        <v>5000000</v>
      </c>
      <c r="F25" s="275">
        <v>0</v>
      </c>
      <c r="G25" s="275">
        <v>0</v>
      </c>
      <c r="H25" s="277">
        <v>0</v>
      </c>
      <c r="I25" s="275">
        <v>0</v>
      </c>
      <c r="J25" s="275">
        <v>0</v>
      </c>
      <c r="K25" s="275">
        <v>0</v>
      </c>
      <c r="L25" s="173"/>
      <c r="M25" s="173"/>
      <c r="N25" s="173"/>
      <c r="O25" s="173"/>
      <c r="P25" s="173"/>
      <c r="Q25" s="173"/>
      <c r="R25" s="204">
        <f t="shared" si="1"/>
        <v>0</v>
      </c>
      <c r="S25" s="108" t="s">
        <v>1636</v>
      </c>
    </row>
    <row r="26" spans="1:19" s="38" customFormat="1">
      <c r="A26" s="170" t="s">
        <v>1651</v>
      </c>
      <c r="B26" s="114" t="s">
        <v>947</v>
      </c>
      <c r="C26" s="166" t="s">
        <v>1633</v>
      </c>
      <c r="D26" s="166" t="s">
        <v>318</v>
      </c>
      <c r="E26" s="117">
        <v>3000000</v>
      </c>
      <c r="F26" s="274">
        <v>0</v>
      </c>
      <c r="G26" s="274">
        <v>0</v>
      </c>
      <c r="H26" s="273">
        <v>0</v>
      </c>
      <c r="I26" s="274">
        <v>0</v>
      </c>
      <c r="J26" s="274">
        <v>0</v>
      </c>
      <c r="K26" s="274">
        <v>0</v>
      </c>
      <c r="L26" s="117"/>
      <c r="M26" s="174"/>
      <c r="N26" s="174"/>
      <c r="O26" s="174"/>
      <c r="P26" s="174"/>
      <c r="Q26" s="117"/>
      <c r="R26" s="204">
        <f t="shared" si="1"/>
        <v>0</v>
      </c>
      <c r="S26" s="114" t="s">
        <v>1636</v>
      </c>
    </row>
    <row r="27" spans="1:19" s="38" customFormat="1" ht="47.25" customHeight="1">
      <c r="A27" s="170" t="s">
        <v>1652</v>
      </c>
      <c r="B27" s="114" t="s">
        <v>961</v>
      </c>
      <c r="C27" s="166" t="s">
        <v>1633</v>
      </c>
      <c r="D27" s="166" t="s">
        <v>318</v>
      </c>
      <c r="E27" s="117" t="s">
        <v>962</v>
      </c>
      <c r="F27" s="274">
        <v>0</v>
      </c>
      <c r="G27" s="274">
        <v>0</v>
      </c>
      <c r="H27" s="274">
        <v>20781.560000000001</v>
      </c>
      <c r="I27" s="274">
        <v>13950</v>
      </c>
      <c r="J27" s="274">
        <v>304992.40000000002</v>
      </c>
      <c r="K27" s="274">
        <v>291912.74</v>
      </c>
      <c r="L27" s="172"/>
      <c r="M27" s="172"/>
      <c r="N27" s="172"/>
      <c r="O27" s="172"/>
      <c r="P27" s="172"/>
      <c r="Q27" s="172"/>
      <c r="R27" s="204">
        <f t="shared" si="1"/>
        <v>631636.69999999995</v>
      </c>
      <c r="S27" s="108" t="s">
        <v>1636</v>
      </c>
    </row>
    <row r="28" spans="1:19" s="38" customFormat="1">
      <c r="A28" s="410" t="s">
        <v>1654</v>
      </c>
      <c r="B28" s="410"/>
      <c r="C28" s="410"/>
      <c r="D28" s="410"/>
      <c r="E28" s="410"/>
      <c r="F28" s="410"/>
      <c r="G28" s="410"/>
      <c r="H28" s="410"/>
      <c r="I28" s="410"/>
      <c r="J28" s="410"/>
      <c r="K28" s="410"/>
      <c r="L28" s="410"/>
      <c r="M28" s="410"/>
      <c r="N28" s="410"/>
      <c r="O28" s="410"/>
      <c r="P28" s="410"/>
      <c r="Q28" s="410"/>
      <c r="R28" s="410"/>
      <c r="S28" s="410"/>
    </row>
    <row r="29" spans="1:19" s="38" customFormat="1" ht="25.5">
      <c r="A29" s="169">
        <v>31</v>
      </c>
      <c r="B29" s="114" t="s">
        <v>1026</v>
      </c>
      <c r="C29" s="166" t="s">
        <v>1633</v>
      </c>
      <c r="D29" s="166" t="s">
        <v>318</v>
      </c>
      <c r="E29" s="117">
        <v>2000000</v>
      </c>
      <c r="F29" s="273">
        <v>0</v>
      </c>
      <c r="G29" s="273">
        <v>0</v>
      </c>
      <c r="H29" s="273">
        <v>0</v>
      </c>
      <c r="I29" s="273">
        <v>0</v>
      </c>
      <c r="J29" s="273">
        <v>0</v>
      </c>
      <c r="K29" s="273">
        <v>0</v>
      </c>
      <c r="L29" s="117"/>
      <c r="M29" s="117"/>
      <c r="N29" s="117"/>
      <c r="O29" s="117"/>
      <c r="P29" s="117"/>
      <c r="Q29" s="174"/>
      <c r="R29" s="204">
        <f>SUM(F29:Q29)</f>
        <v>0</v>
      </c>
      <c r="S29" s="114" t="s">
        <v>1636</v>
      </c>
    </row>
    <row r="30" spans="1:19" s="38" customFormat="1" ht="25.5">
      <c r="A30" s="169" t="s">
        <v>1655</v>
      </c>
      <c r="B30" s="114" t="s">
        <v>1030</v>
      </c>
      <c r="C30" s="166" t="s">
        <v>1633</v>
      </c>
      <c r="D30" s="166" t="s">
        <v>318</v>
      </c>
      <c r="E30" s="117">
        <v>10500000</v>
      </c>
      <c r="F30" s="273">
        <v>0</v>
      </c>
      <c r="G30" s="273">
        <v>0</v>
      </c>
      <c r="H30" s="273">
        <v>0</v>
      </c>
      <c r="I30" s="273">
        <v>0</v>
      </c>
      <c r="J30" s="273">
        <v>0</v>
      </c>
      <c r="K30" s="273">
        <v>0</v>
      </c>
      <c r="L30" s="117"/>
      <c r="M30" s="117"/>
      <c r="N30" s="117"/>
      <c r="O30" s="117"/>
      <c r="P30" s="117"/>
      <c r="Q30" s="117"/>
      <c r="R30" s="204">
        <f t="shared" ref="R30:R61" si="2">SUM(F30:Q30)</f>
        <v>0</v>
      </c>
      <c r="S30" s="114" t="s">
        <v>1661</v>
      </c>
    </row>
    <row r="31" spans="1:19" s="38" customFormat="1">
      <c r="A31" s="170">
        <v>8</v>
      </c>
      <c r="B31" s="114" t="s">
        <v>1035</v>
      </c>
      <c r="C31" s="166" t="s">
        <v>1633</v>
      </c>
      <c r="D31" s="166" t="s">
        <v>318</v>
      </c>
      <c r="E31" s="117">
        <v>500000</v>
      </c>
      <c r="F31" s="273">
        <v>0</v>
      </c>
      <c r="G31" s="273">
        <v>0</v>
      </c>
      <c r="H31" s="273">
        <v>0</v>
      </c>
      <c r="I31" s="273">
        <v>0</v>
      </c>
      <c r="J31" s="273">
        <v>0</v>
      </c>
      <c r="K31" s="273">
        <v>0</v>
      </c>
      <c r="L31" s="117"/>
      <c r="M31" s="117"/>
      <c r="N31" s="117"/>
      <c r="O31" s="117"/>
      <c r="P31" s="117"/>
      <c r="Q31" s="117"/>
      <c r="R31" s="204">
        <f t="shared" si="2"/>
        <v>0</v>
      </c>
      <c r="S31" s="114" t="s">
        <v>1636</v>
      </c>
    </row>
    <row r="32" spans="1:19" s="38" customFormat="1" ht="25.5">
      <c r="A32" s="170">
        <v>2</v>
      </c>
      <c r="B32" s="114" t="s">
        <v>1041</v>
      </c>
      <c r="C32" s="166" t="s">
        <v>1633</v>
      </c>
      <c r="D32" s="166" t="s">
        <v>318</v>
      </c>
      <c r="E32" s="117">
        <v>500000</v>
      </c>
      <c r="F32" s="273">
        <v>0</v>
      </c>
      <c r="G32" s="273">
        <v>0</v>
      </c>
      <c r="H32" s="273">
        <v>0</v>
      </c>
      <c r="I32" s="273">
        <v>0</v>
      </c>
      <c r="J32" s="273">
        <v>0</v>
      </c>
      <c r="K32" s="273">
        <v>0</v>
      </c>
      <c r="L32" s="117"/>
      <c r="M32" s="117"/>
      <c r="N32" s="117"/>
      <c r="O32" s="117"/>
      <c r="P32" s="117"/>
      <c r="Q32" s="117"/>
      <c r="R32" s="204">
        <f t="shared" si="2"/>
        <v>0</v>
      </c>
      <c r="S32" s="114" t="s">
        <v>1636</v>
      </c>
    </row>
    <row r="33" spans="1:19" s="38" customFormat="1">
      <c r="A33" s="170">
        <v>32</v>
      </c>
      <c r="B33" s="114" t="s">
        <v>1043</v>
      </c>
      <c r="C33" s="166" t="s">
        <v>1633</v>
      </c>
      <c r="D33" s="166" t="s">
        <v>318</v>
      </c>
      <c r="E33" s="117">
        <v>500000</v>
      </c>
      <c r="F33" s="273">
        <v>0</v>
      </c>
      <c r="G33" s="273">
        <v>0</v>
      </c>
      <c r="H33" s="273">
        <v>0</v>
      </c>
      <c r="I33" s="273">
        <v>0</v>
      </c>
      <c r="J33" s="273">
        <v>0</v>
      </c>
      <c r="K33" s="273">
        <v>0</v>
      </c>
      <c r="L33" s="117"/>
      <c r="M33" s="117"/>
      <c r="N33" s="117"/>
      <c r="O33" s="117"/>
      <c r="P33" s="117"/>
      <c r="Q33" s="117"/>
      <c r="R33" s="204">
        <f t="shared" si="2"/>
        <v>0</v>
      </c>
      <c r="S33" s="114" t="s">
        <v>1636</v>
      </c>
    </row>
    <row r="34" spans="1:19" s="38" customFormat="1">
      <c r="A34" s="170">
        <v>4</v>
      </c>
      <c r="B34" s="114" t="s">
        <v>1044</v>
      </c>
      <c r="C34" s="166" t="s">
        <v>1633</v>
      </c>
      <c r="D34" s="166" t="s">
        <v>318</v>
      </c>
      <c r="E34" s="117">
        <v>500000</v>
      </c>
      <c r="F34" s="273">
        <v>0</v>
      </c>
      <c r="G34" s="273">
        <v>0</v>
      </c>
      <c r="H34" s="273">
        <v>0</v>
      </c>
      <c r="I34" s="273">
        <v>0</v>
      </c>
      <c r="J34" s="273">
        <v>0</v>
      </c>
      <c r="K34" s="273">
        <v>0</v>
      </c>
      <c r="L34" s="117"/>
      <c r="M34" s="117"/>
      <c r="N34" s="117"/>
      <c r="O34" s="117"/>
      <c r="P34" s="117"/>
      <c r="Q34" s="117"/>
      <c r="R34" s="204">
        <f t="shared" si="2"/>
        <v>0</v>
      </c>
      <c r="S34" s="114" t="s">
        <v>1636</v>
      </c>
    </row>
    <row r="35" spans="1:19" s="38" customFormat="1" ht="25.5">
      <c r="A35" s="179" t="s">
        <v>1656</v>
      </c>
      <c r="B35" s="114" t="s">
        <v>1045</v>
      </c>
      <c r="C35" s="166" t="s">
        <v>1633</v>
      </c>
      <c r="D35" s="166" t="s">
        <v>318</v>
      </c>
      <c r="E35" s="117">
        <v>12751569</v>
      </c>
      <c r="F35" s="273">
        <v>2444666.44</v>
      </c>
      <c r="G35" s="273">
        <v>0</v>
      </c>
      <c r="H35" s="273">
        <v>1795272</v>
      </c>
      <c r="I35" s="348">
        <v>4349661.63</v>
      </c>
      <c r="J35" s="348">
        <v>1733107.24</v>
      </c>
      <c r="K35" s="273">
        <v>0</v>
      </c>
      <c r="L35" s="117"/>
      <c r="M35" s="117"/>
      <c r="N35" s="117"/>
      <c r="O35" s="117"/>
      <c r="P35" s="117"/>
      <c r="Q35" s="117"/>
      <c r="R35" s="204">
        <f t="shared" si="2"/>
        <v>10322707.310000001</v>
      </c>
      <c r="S35" s="114" t="s">
        <v>1661</v>
      </c>
    </row>
    <row r="36" spans="1:19" s="38" customFormat="1" ht="25.5">
      <c r="A36" s="170" t="s">
        <v>1657</v>
      </c>
      <c r="B36" s="114" t="s">
        <v>1047</v>
      </c>
      <c r="C36" s="166" t="s">
        <v>1633</v>
      </c>
      <c r="D36" s="166" t="s">
        <v>318</v>
      </c>
      <c r="E36" s="117">
        <v>8473559</v>
      </c>
      <c r="F36" s="273">
        <v>0</v>
      </c>
      <c r="G36" s="273">
        <v>0</v>
      </c>
      <c r="H36" s="273">
        <v>1764635.27</v>
      </c>
      <c r="I36" s="273">
        <v>0</v>
      </c>
      <c r="J36" s="273">
        <v>0</v>
      </c>
      <c r="K36" s="273">
        <v>0</v>
      </c>
      <c r="L36" s="117"/>
      <c r="M36" s="117"/>
      <c r="N36" s="117"/>
      <c r="O36" s="117"/>
      <c r="P36" s="117"/>
      <c r="Q36" s="117"/>
      <c r="R36" s="204">
        <f t="shared" si="2"/>
        <v>1764635.27</v>
      </c>
      <c r="S36" s="114" t="s">
        <v>1661</v>
      </c>
    </row>
    <row r="37" spans="1:19" s="38" customFormat="1" ht="25.5">
      <c r="A37" s="170">
        <v>1</v>
      </c>
      <c r="B37" s="114" t="s">
        <v>1048</v>
      </c>
      <c r="C37" s="166" t="s">
        <v>1633</v>
      </c>
      <c r="D37" s="166" t="s">
        <v>318</v>
      </c>
      <c r="E37" s="117">
        <v>31285000</v>
      </c>
      <c r="F37" s="273">
        <v>0</v>
      </c>
      <c r="G37" s="273">
        <v>0</v>
      </c>
      <c r="H37" s="273">
        <v>0</v>
      </c>
      <c r="I37" s="348">
        <v>224869.77</v>
      </c>
      <c r="J37" s="273">
        <v>0</v>
      </c>
      <c r="K37" s="273">
        <v>0</v>
      </c>
      <c r="L37" s="117"/>
      <c r="M37" s="117"/>
      <c r="N37" s="117"/>
      <c r="O37" s="117"/>
      <c r="P37" s="117"/>
      <c r="Q37" s="117"/>
      <c r="R37" s="204">
        <f t="shared" si="2"/>
        <v>224869.77</v>
      </c>
      <c r="S37" s="114" t="s">
        <v>1661</v>
      </c>
    </row>
    <row r="38" spans="1:19" s="38" customFormat="1">
      <c r="A38" s="169" t="s">
        <v>1637</v>
      </c>
      <c r="B38" s="114" t="s">
        <v>1051</v>
      </c>
      <c r="C38" s="166" t="s">
        <v>1633</v>
      </c>
      <c r="D38" s="166" t="s">
        <v>318</v>
      </c>
      <c r="E38" s="117">
        <v>2200000</v>
      </c>
      <c r="F38" s="273"/>
      <c r="G38" s="273"/>
      <c r="H38" s="273"/>
      <c r="I38" s="273">
        <v>0</v>
      </c>
      <c r="J38" s="273">
        <v>0</v>
      </c>
      <c r="K38" s="273">
        <v>0</v>
      </c>
      <c r="L38" s="117"/>
      <c r="M38" s="117"/>
      <c r="N38" s="117"/>
      <c r="O38" s="117"/>
      <c r="P38" s="117"/>
      <c r="Q38" s="117"/>
      <c r="R38" s="204">
        <f t="shared" si="2"/>
        <v>0</v>
      </c>
      <c r="S38" s="114" t="s">
        <v>1662</v>
      </c>
    </row>
    <row r="39" spans="1:19" s="38" customFormat="1">
      <c r="A39" s="169" t="s">
        <v>1658</v>
      </c>
      <c r="B39" s="114" t="s">
        <v>1054</v>
      </c>
      <c r="C39" s="166" t="s">
        <v>1633</v>
      </c>
      <c r="D39" s="166" t="s">
        <v>318</v>
      </c>
      <c r="E39" s="117">
        <v>11144700</v>
      </c>
      <c r="F39" s="273">
        <v>0</v>
      </c>
      <c r="G39" s="273">
        <v>0</v>
      </c>
      <c r="H39" s="273">
        <v>0</v>
      </c>
      <c r="I39" s="273">
        <v>0</v>
      </c>
      <c r="J39" s="273">
        <v>0</v>
      </c>
      <c r="K39" s="273">
        <v>0</v>
      </c>
      <c r="L39" s="117"/>
      <c r="M39" s="117"/>
      <c r="N39" s="117"/>
      <c r="O39" s="117"/>
      <c r="P39" s="117"/>
      <c r="Q39" s="117"/>
      <c r="R39" s="204">
        <f t="shared" si="2"/>
        <v>0</v>
      </c>
      <c r="S39" s="114" t="s">
        <v>1661</v>
      </c>
    </row>
    <row r="40" spans="1:19" s="38" customFormat="1" ht="25.5">
      <c r="A40" s="169" t="s">
        <v>1659</v>
      </c>
      <c r="B40" s="108" t="s">
        <v>1069</v>
      </c>
      <c r="C40" s="166" t="s">
        <v>1633</v>
      </c>
      <c r="D40" s="166" t="s">
        <v>318</v>
      </c>
      <c r="E40" s="117">
        <v>3000000</v>
      </c>
      <c r="F40" s="273">
        <v>0</v>
      </c>
      <c r="G40" s="273">
        <v>0</v>
      </c>
      <c r="H40" s="273">
        <v>0</v>
      </c>
      <c r="I40" s="273">
        <v>0</v>
      </c>
      <c r="J40" s="273">
        <v>0</v>
      </c>
      <c r="K40" s="273">
        <v>0</v>
      </c>
      <c r="L40" s="117"/>
      <c r="M40" s="117"/>
      <c r="N40" s="117"/>
      <c r="O40" s="117"/>
      <c r="P40" s="117"/>
      <c r="Q40" s="117"/>
      <c r="R40" s="204">
        <f t="shared" si="2"/>
        <v>0</v>
      </c>
      <c r="S40" s="114" t="s">
        <v>1636</v>
      </c>
    </row>
    <row r="41" spans="1:19" s="38" customFormat="1" ht="38.25">
      <c r="A41" s="169" t="s">
        <v>1659</v>
      </c>
      <c r="B41" s="108" t="s">
        <v>1082</v>
      </c>
      <c r="C41" s="166" t="s">
        <v>1633</v>
      </c>
      <c r="D41" s="166" t="s">
        <v>318</v>
      </c>
      <c r="E41" s="117">
        <v>500000</v>
      </c>
      <c r="F41" s="273">
        <v>0</v>
      </c>
      <c r="G41" s="273">
        <v>0</v>
      </c>
      <c r="H41" s="273">
        <v>0</v>
      </c>
      <c r="I41" s="273">
        <v>0</v>
      </c>
      <c r="J41" s="273">
        <v>0</v>
      </c>
      <c r="K41" s="273">
        <v>0</v>
      </c>
      <c r="L41" s="117"/>
      <c r="M41" s="117"/>
      <c r="N41" s="117"/>
      <c r="O41" s="117"/>
      <c r="P41" s="117"/>
      <c r="Q41" s="117"/>
      <c r="R41" s="204">
        <f t="shared" si="2"/>
        <v>0</v>
      </c>
      <c r="S41" s="108" t="s">
        <v>1636</v>
      </c>
    </row>
    <row r="42" spans="1:19" s="38" customFormat="1">
      <c r="A42" s="169" t="s">
        <v>1637</v>
      </c>
      <c r="B42" s="108" t="s">
        <v>1087</v>
      </c>
      <c r="C42" s="166" t="s">
        <v>1633</v>
      </c>
      <c r="D42" s="166" t="s">
        <v>318</v>
      </c>
      <c r="E42" s="117">
        <v>150000</v>
      </c>
      <c r="F42" s="273">
        <v>0</v>
      </c>
      <c r="G42" s="273">
        <v>0</v>
      </c>
      <c r="H42" s="273">
        <v>0</v>
      </c>
      <c r="I42" s="273">
        <v>0</v>
      </c>
      <c r="J42" s="273">
        <v>0</v>
      </c>
      <c r="K42" s="273">
        <v>0</v>
      </c>
      <c r="L42" s="117"/>
      <c r="M42" s="117"/>
      <c r="N42" s="117"/>
      <c r="O42" s="117"/>
      <c r="P42" s="117"/>
      <c r="Q42" s="117"/>
      <c r="R42" s="204">
        <f t="shared" si="2"/>
        <v>0</v>
      </c>
      <c r="S42" s="114"/>
    </row>
    <row r="43" spans="1:19" s="38" customFormat="1">
      <c r="A43" s="169">
        <v>15</v>
      </c>
      <c r="B43" s="108" t="s">
        <v>1091</v>
      </c>
      <c r="C43" s="166" t="s">
        <v>1633</v>
      </c>
      <c r="D43" s="166" t="s">
        <v>318</v>
      </c>
      <c r="E43" s="117">
        <v>650000</v>
      </c>
      <c r="F43" s="273">
        <v>0</v>
      </c>
      <c r="G43" s="273">
        <v>0</v>
      </c>
      <c r="H43" s="273">
        <v>0</v>
      </c>
      <c r="I43" s="273">
        <v>0</v>
      </c>
      <c r="J43" s="273">
        <v>0</v>
      </c>
      <c r="K43" s="273">
        <v>0</v>
      </c>
      <c r="L43" s="117"/>
      <c r="M43" s="117"/>
      <c r="N43" s="117"/>
      <c r="O43" s="117"/>
      <c r="P43" s="117"/>
      <c r="Q43" s="117"/>
      <c r="R43" s="204">
        <f t="shared" si="2"/>
        <v>0</v>
      </c>
      <c r="S43" s="108" t="s">
        <v>1636</v>
      </c>
    </row>
    <row r="44" spans="1:19" s="38" customFormat="1">
      <c r="A44" s="410" t="s">
        <v>1763</v>
      </c>
      <c r="B44" s="410"/>
      <c r="C44" s="410"/>
      <c r="D44" s="410"/>
      <c r="E44" s="410"/>
      <c r="F44" s="410"/>
      <c r="G44" s="410"/>
      <c r="H44" s="410"/>
      <c r="I44" s="410"/>
      <c r="J44" s="410"/>
      <c r="K44" s="410"/>
      <c r="L44" s="410"/>
      <c r="M44" s="410"/>
      <c r="N44" s="410"/>
      <c r="O44" s="410"/>
      <c r="P44" s="410"/>
      <c r="Q44" s="410"/>
      <c r="R44" s="410"/>
      <c r="S44" s="410"/>
    </row>
    <row r="45" spans="1:19" s="38" customFormat="1" ht="25.5">
      <c r="A45" s="190" t="s">
        <v>1667</v>
      </c>
      <c r="B45" s="142" t="s">
        <v>1683</v>
      </c>
      <c r="C45" s="166" t="s">
        <v>1633</v>
      </c>
      <c r="D45" s="166" t="s">
        <v>318</v>
      </c>
      <c r="E45" s="122">
        <v>135000</v>
      </c>
      <c r="F45" s="274">
        <v>0</v>
      </c>
      <c r="G45" s="274">
        <v>0</v>
      </c>
      <c r="H45" s="274">
        <v>0</v>
      </c>
      <c r="I45" s="274">
        <v>0</v>
      </c>
      <c r="J45" s="274">
        <v>0</v>
      </c>
      <c r="K45" s="274">
        <v>0</v>
      </c>
      <c r="L45" s="172"/>
      <c r="M45" s="172"/>
      <c r="N45" s="172"/>
      <c r="O45" s="172"/>
      <c r="P45" s="172"/>
      <c r="Q45" s="177"/>
      <c r="R45" s="204">
        <f t="shared" si="2"/>
        <v>0</v>
      </c>
      <c r="S45" s="142" t="s">
        <v>1636</v>
      </c>
    </row>
    <row r="46" spans="1:19" s="38" customFormat="1" ht="43.5" customHeight="1">
      <c r="A46" s="123" t="s">
        <v>1664</v>
      </c>
      <c r="B46" s="123" t="s">
        <v>1759</v>
      </c>
      <c r="C46" s="166" t="s">
        <v>1633</v>
      </c>
      <c r="D46" s="166" t="s">
        <v>318</v>
      </c>
      <c r="E46" s="117">
        <v>100000</v>
      </c>
      <c r="F46" s="274">
        <v>0</v>
      </c>
      <c r="G46" s="274">
        <v>0</v>
      </c>
      <c r="H46" s="274">
        <v>0</v>
      </c>
      <c r="I46" s="274">
        <v>0</v>
      </c>
      <c r="J46" s="274">
        <v>0</v>
      </c>
      <c r="K46" s="274">
        <v>0</v>
      </c>
      <c r="L46" s="191"/>
      <c r="M46" s="191"/>
      <c r="N46" s="191"/>
      <c r="O46" s="191"/>
      <c r="P46" s="191"/>
      <c r="Q46" s="117"/>
      <c r="R46" s="204">
        <f t="shared" si="2"/>
        <v>0</v>
      </c>
      <c r="S46" s="123" t="s">
        <v>1636</v>
      </c>
    </row>
    <row r="47" spans="1:19" s="38" customFormat="1" ht="41.25" customHeight="1">
      <c r="A47" s="169">
        <v>16</v>
      </c>
      <c r="B47" s="108" t="s">
        <v>1282</v>
      </c>
      <c r="C47" s="166" t="s">
        <v>1633</v>
      </c>
      <c r="D47" s="166" t="s">
        <v>318</v>
      </c>
      <c r="E47" s="117">
        <v>40000</v>
      </c>
      <c r="F47" s="274">
        <v>0</v>
      </c>
      <c r="G47" s="274">
        <v>0</v>
      </c>
      <c r="H47" s="274">
        <v>0</v>
      </c>
      <c r="I47" s="274">
        <v>0</v>
      </c>
      <c r="J47" s="274">
        <v>0</v>
      </c>
      <c r="K47" s="274">
        <v>0</v>
      </c>
      <c r="L47" s="117"/>
      <c r="M47" s="117"/>
      <c r="N47" s="117"/>
      <c r="O47" s="117"/>
      <c r="P47" s="117"/>
      <c r="Q47" s="117"/>
      <c r="R47" s="204">
        <f t="shared" si="2"/>
        <v>0</v>
      </c>
      <c r="S47" s="108" t="s">
        <v>1636</v>
      </c>
    </row>
    <row r="48" spans="1:19" s="38" customFormat="1" ht="42" customHeight="1">
      <c r="A48" s="169">
        <v>16</v>
      </c>
      <c r="B48" s="108" t="s">
        <v>1284</v>
      </c>
      <c r="C48" s="166" t="s">
        <v>1633</v>
      </c>
      <c r="D48" s="166" t="s">
        <v>318</v>
      </c>
      <c r="E48" s="117">
        <v>25000</v>
      </c>
      <c r="F48" s="274">
        <v>0</v>
      </c>
      <c r="G48" s="274">
        <v>0</v>
      </c>
      <c r="H48" s="274">
        <v>0</v>
      </c>
      <c r="I48" s="274">
        <v>0</v>
      </c>
      <c r="J48" s="274">
        <v>0</v>
      </c>
      <c r="K48" s="274">
        <v>0</v>
      </c>
      <c r="L48" s="117"/>
      <c r="M48" s="117"/>
      <c r="N48" s="117"/>
      <c r="O48" s="117"/>
      <c r="P48" s="117"/>
      <c r="Q48" s="117"/>
      <c r="R48" s="204">
        <f t="shared" si="2"/>
        <v>0</v>
      </c>
      <c r="S48" s="108" t="s">
        <v>1636</v>
      </c>
    </row>
    <row r="49" spans="1:19" s="38" customFormat="1" ht="45.75" customHeight="1">
      <c r="A49" s="114">
        <v>16</v>
      </c>
      <c r="B49" s="114" t="s">
        <v>1291</v>
      </c>
      <c r="C49" s="166" t="s">
        <v>1633</v>
      </c>
      <c r="D49" s="166" t="s">
        <v>318</v>
      </c>
      <c r="E49" s="117">
        <v>100000</v>
      </c>
      <c r="F49" s="274">
        <v>0</v>
      </c>
      <c r="G49" s="274">
        <v>0</v>
      </c>
      <c r="H49" s="274">
        <v>0</v>
      </c>
      <c r="I49" s="274">
        <v>0</v>
      </c>
      <c r="J49" s="274">
        <v>0</v>
      </c>
      <c r="K49" s="274">
        <v>0</v>
      </c>
      <c r="L49" s="117"/>
      <c r="M49" s="117"/>
      <c r="N49" s="117"/>
      <c r="O49" s="117"/>
      <c r="P49" s="117"/>
      <c r="Q49" s="117"/>
      <c r="R49" s="204">
        <f t="shared" si="2"/>
        <v>0</v>
      </c>
      <c r="S49" s="114" t="s">
        <v>1636</v>
      </c>
    </row>
    <row r="50" spans="1:19" s="38" customFormat="1" ht="25.5">
      <c r="A50" s="114">
        <v>23</v>
      </c>
      <c r="B50" s="114" t="s">
        <v>1308</v>
      </c>
      <c r="C50" s="166" t="s">
        <v>1633</v>
      </c>
      <c r="D50" s="166" t="s">
        <v>318</v>
      </c>
      <c r="E50" s="117">
        <v>70000</v>
      </c>
      <c r="F50" s="274">
        <v>0</v>
      </c>
      <c r="G50" s="274">
        <v>0</v>
      </c>
      <c r="H50" s="274">
        <v>0</v>
      </c>
      <c r="I50" s="274">
        <v>0</v>
      </c>
      <c r="J50" s="274">
        <v>0</v>
      </c>
      <c r="K50" s="274">
        <v>0</v>
      </c>
      <c r="L50" s="172"/>
      <c r="M50" s="172"/>
      <c r="N50" s="117"/>
      <c r="O50" s="117"/>
      <c r="P50" s="117"/>
      <c r="Q50" s="117"/>
      <c r="R50" s="204">
        <f t="shared" si="2"/>
        <v>0</v>
      </c>
      <c r="S50" s="114" t="s">
        <v>1636</v>
      </c>
    </row>
    <row r="51" spans="1:19" s="38" customFormat="1" ht="38.25">
      <c r="A51" s="114" t="s">
        <v>1758</v>
      </c>
      <c r="B51" s="108" t="s">
        <v>1668</v>
      </c>
      <c r="C51" s="166" t="s">
        <v>1633</v>
      </c>
      <c r="D51" s="166" t="s">
        <v>318</v>
      </c>
      <c r="E51" s="117">
        <v>30000</v>
      </c>
      <c r="F51" s="274">
        <v>0</v>
      </c>
      <c r="G51" s="274">
        <v>0</v>
      </c>
      <c r="H51" s="274">
        <v>0</v>
      </c>
      <c r="I51" s="274">
        <v>0</v>
      </c>
      <c r="J51" s="274">
        <v>0</v>
      </c>
      <c r="K51" s="274">
        <v>0</v>
      </c>
      <c r="L51" s="117"/>
      <c r="M51" s="117"/>
      <c r="N51" s="117"/>
      <c r="O51" s="117"/>
      <c r="P51" s="117"/>
      <c r="Q51" s="117"/>
      <c r="R51" s="204">
        <f t="shared" si="2"/>
        <v>0</v>
      </c>
      <c r="S51" s="108" t="s">
        <v>1636</v>
      </c>
    </row>
    <row r="52" spans="1:19" s="38" customFormat="1">
      <c r="A52" s="410" t="s">
        <v>44</v>
      </c>
      <c r="B52" s="410"/>
      <c r="C52" s="410"/>
      <c r="D52" s="410"/>
      <c r="E52" s="410"/>
      <c r="F52" s="410"/>
      <c r="G52" s="410"/>
      <c r="H52" s="410"/>
      <c r="I52" s="410"/>
      <c r="J52" s="410"/>
      <c r="K52" s="410"/>
      <c r="L52" s="410"/>
      <c r="M52" s="410"/>
      <c r="N52" s="410"/>
      <c r="O52" s="410"/>
      <c r="P52" s="410"/>
      <c r="Q52" s="410"/>
      <c r="R52" s="410"/>
      <c r="S52" s="410"/>
    </row>
    <row r="53" spans="1:19" s="38" customFormat="1" ht="42" customHeight="1">
      <c r="A53" s="114" t="s">
        <v>1637</v>
      </c>
      <c r="B53" s="114" t="s">
        <v>1440</v>
      </c>
      <c r="C53" s="166" t="s">
        <v>1633</v>
      </c>
      <c r="D53" s="166" t="s">
        <v>318</v>
      </c>
      <c r="E53" s="122">
        <v>364300</v>
      </c>
      <c r="F53" s="273">
        <v>0</v>
      </c>
      <c r="G53" s="273">
        <v>0</v>
      </c>
      <c r="H53" s="273">
        <v>40000</v>
      </c>
      <c r="I53" s="273">
        <v>0</v>
      </c>
      <c r="J53" s="273">
        <v>0</v>
      </c>
      <c r="K53" s="273">
        <v>0</v>
      </c>
      <c r="L53" s="117"/>
      <c r="M53" s="117"/>
      <c r="N53" s="117"/>
      <c r="O53" s="117"/>
      <c r="P53" s="117"/>
      <c r="Q53" s="117"/>
      <c r="R53" s="204">
        <f t="shared" si="2"/>
        <v>40000</v>
      </c>
      <c r="S53" s="114" t="s">
        <v>1636</v>
      </c>
    </row>
    <row r="54" spans="1:19" s="38" customFormat="1" ht="31.5" customHeight="1">
      <c r="A54" s="169" t="s">
        <v>1664</v>
      </c>
      <c r="B54" s="108" t="s">
        <v>1461</v>
      </c>
      <c r="C54" s="166" t="s">
        <v>1633</v>
      </c>
      <c r="D54" s="166" t="s">
        <v>318</v>
      </c>
      <c r="E54" s="117">
        <v>50000</v>
      </c>
      <c r="F54" s="273">
        <v>0</v>
      </c>
      <c r="G54" s="273">
        <v>0</v>
      </c>
      <c r="H54" s="273">
        <v>0</v>
      </c>
      <c r="I54" s="273">
        <v>0</v>
      </c>
      <c r="J54" s="273">
        <v>0</v>
      </c>
      <c r="K54" s="273">
        <v>0</v>
      </c>
      <c r="L54" s="117"/>
      <c r="M54" s="117"/>
      <c r="N54" s="117"/>
      <c r="O54" s="117"/>
      <c r="P54" s="117"/>
      <c r="Q54" s="117"/>
      <c r="R54" s="204">
        <f t="shared" si="2"/>
        <v>0</v>
      </c>
      <c r="S54" s="108"/>
    </row>
    <row r="55" spans="1:19" s="38" customFormat="1">
      <c r="A55" s="169" t="s">
        <v>1663</v>
      </c>
      <c r="B55" s="118" t="s">
        <v>1463</v>
      </c>
      <c r="C55" s="166" t="s">
        <v>1633</v>
      </c>
      <c r="D55" s="166" t="s">
        <v>318</v>
      </c>
      <c r="E55" s="117">
        <v>60000</v>
      </c>
      <c r="F55" s="273">
        <v>0</v>
      </c>
      <c r="G55" s="273">
        <v>0</v>
      </c>
      <c r="H55" s="273">
        <v>0</v>
      </c>
      <c r="I55" s="273">
        <v>0</v>
      </c>
      <c r="J55" s="273">
        <v>0</v>
      </c>
      <c r="K55" s="273">
        <v>0</v>
      </c>
      <c r="L55" s="117"/>
      <c r="M55" s="117"/>
      <c r="N55" s="117"/>
      <c r="O55" s="117"/>
      <c r="P55" s="117"/>
      <c r="Q55" s="117"/>
      <c r="R55" s="204">
        <f t="shared" si="2"/>
        <v>0</v>
      </c>
      <c r="S55" s="108" t="s">
        <v>1636</v>
      </c>
    </row>
    <row r="56" spans="1:19" s="38" customFormat="1">
      <c r="A56" s="163" t="s">
        <v>1664</v>
      </c>
      <c r="B56" s="118" t="s">
        <v>1590</v>
      </c>
      <c r="C56" s="166" t="s">
        <v>1633</v>
      </c>
      <c r="D56" s="166" t="s">
        <v>318</v>
      </c>
      <c r="E56" s="122">
        <v>10000</v>
      </c>
      <c r="F56" s="273">
        <v>0</v>
      </c>
      <c r="G56" s="273">
        <v>0</v>
      </c>
      <c r="H56" s="273">
        <v>4500</v>
      </c>
      <c r="I56" s="273">
        <v>0</v>
      </c>
      <c r="J56" s="273">
        <v>0</v>
      </c>
      <c r="K56" s="273">
        <v>0</v>
      </c>
      <c r="L56" s="117"/>
      <c r="M56" s="117"/>
      <c r="N56" s="117"/>
      <c r="O56" s="117"/>
      <c r="P56" s="117"/>
      <c r="Q56" s="117"/>
      <c r="R56" s="204">
        <f t="shared" si="2"/>
        <v>4500</v>
      </c>
      <c r="S56" s="163" t="s">
        <v>1636</v>
      </c>
    </row>
    <row r="57" spans="1:19" s="38" customFormat="1">
      <c r="A57" s="163" t="s">
        <v>1664</v>
      </c>
      <c r="B57" s="118" t="s">
        <v>1604</v>
      </c>
      <c r="C57" s="166" t="s">
        <v>1633</v>
      </c>
      <c r="D57" s="166" t="s">
        <v>318</v>
      </c>
      <c r="E57" s="122">
        <v>9000</v>
      </c>
      <c r="F57" s="273">
        <v>0</v>
      </c>
      <c r="G57" s="273">
        <v>0</v>
      </c>
      <c r="H57" s="273">
        <v>3000</v>
      </c>
      <c r="I57" s="273">
        <v>0</v>
      </c>
      <c r="J57" s="273">
        <v>0</v>
      </c>
      <c r="K57" s="273">
        <v>0</v>
      </c>
      <c r="L57" s="117"/>
      <c r="M57" s="117"/>
      <c r="N57" s="117"/>
      <c r="O57" s="117"/>
      <c r="P57" s="117"/>
      <c r="Q57" s="117"/>
      <c r="R57" s="204">
        <f t="shared" si="2"/>
        <v>3000</v>
      </c>
      <c r="S57" s="163" t="s">
        <v>1636</v>
      </c>
    </row>
    <row r="58" spans="1:19" s="38" customFormat="1">
      <c r="A58" s="163" t="s">
        <v>1664</v>
      </c>
      <c r="B58" s="118" t="s">
        <v>1610</v>
      </c>
      <c r="C58" s="166" t="s">
        <v>1633</v>
      </c>
      <c r="D58" s="166" t="s">
        <v>318</v>
      </c>
      <c r="E58" s="122">
        <v>5500</v>
      </c>
      <c r="F58" s="273">
        <v>0</v>
      </c>
      <c r="G58" s="273">
        <v>0</v>
      </c>
      <c r="H58" s="273">
        <v>1500</v>
      </c>
      <c r="I58" s="273">
        <v>0</v>
      </c>
      <c r="J58" s="273">
        <v>0</v>
      </c>
      <c r="K58" s="273">
        <v>0</v>
      </c>
      <c r="L58" s="117"/>
      <c r="M58" s="117"/>
      <c r="N58" s="117"/>
      <c r="O58" s="117"/>
      <c r="P58" s="117"/>
      <c r="Q58" s="117"/>
      <c r="R58" s="204">
        <f t="shared" si="2"/>
        <v>1500</v>
      </c>
      <c r="S58" s="163" t="s">
        <v>1636</v>
      </c>
    </row>
    <row r="59" spans="1:19" s="38" customFormat="1" ht="41.25" customHeight="1">
      <c r="A59" s="180">
        <v>27</v>
      </c>
      <c r="B59" s="108" t="s">
        <v>1628</v>
      </c>
      <c r="C59" s="166" t="s">
        <v>1633</v>
      </c>
      <c r="D59" s="166" t="s">
        <v>318</v>
      </c>
      <c r="E59" s="117">
        <v>500000</v>
      </c>
      <c r="F59" s="273">
        <v>0</v>
      </c>
      <c r="G59" s="273">
        <v>0</v>
      </c>
      <c r="H59" s="273">
        <v>147000</v>
      </c>
      <c r="I59" s="273">
        <v>0</v>
      </c>
      <c r="J59" s="273">
        <v>0</v>
      </c>
      <c r="K59" s="273">
        <v>0</v>
      </c>
      <c r="L59" s="117"/>
      <c r="M59" s="117"/>
      <c r="N59" s="117"/>
      <c r="O59" s="117"/>
      <c r="P59" s="117"/>
      <c r="Q59" s="117"/>
      <c r="R59" s="204">
        <f t="shared" si="2"/>
        <v>147000</v>
      </c>
      <c r="S59" s="108"/>
    </row>
    <row r="60" spans="1:19" s="38" customFormat="1">
      <c r="A60" s="163" t="s">
        <v>1664</v>
      </c>
      <c r="B60" s="118" t="s">
        <v>1632</v>
      </c>
      <c r="C60" s="166" t="s">
        <v>1633</v>
      </c>
      <c r="D60" s="166" t="s">
        <v>318</v>
      </c>
      <c r="E60" s="122">
        <v>1200</v>
      </c>
      <c r="F60" s="273">
        <v>0</v>
      </c>
      <c r="G60" s="273">
        <v>0</v>
      </c>
      <c r="H60" s="273">
        <v>600</v>
      </c>
      <c r="I60" s="273">
        <v>0</v>
      </c>
      <c r="J60" s="273">
        <v>0</v>
      </c>
      <c r="K60" s="273">
        <v>0</v>
      </c>
      <c r="L60" s="117"/>
      <c r="M60" s="117"/>
      <c r="N60" s="117"/>
      <c r="O60" s="117"/>
      <c r="P60" s="117"/>
      <c r="Q60" s="117"/>
      <c r="R60" s="204">
        <f t="shared" si="2"/>
        <v>600</v>
      </c>
      <c r="S60" s="163" t="s">
        <v>1636</v>
      </c>
    </row>
    <row r="61" spans="1:19" s="38" customFormat="1" ht="26.25" thickBot="1">
      <c r="A61" s="181" t="s">
        <v>1637</v>
      </c>
      <c r="B61" s="185" t="s">
        <v>767</v>
      </c>
      <c r="C61" s="182" t="s">
        <v>1633</v>
      </c>
      <c r="D61" s="182" t="s">
        <v>318</v>
      </c>
      <c r="E61" s="183">
        <v>5000000</v>
      </c>
      <c r="F61" s="274">
        <v>0</v>
      </c>
      <c r="G61" s="289">
        <v>238000</v>
      </c>
      <c r="H61" s="274">
        <v>0</v>
      </c>
      <c r="I61" s="274">
        <v>0</v>
      </c>
      <c r="J61" s="274">
        <v>0</v>
      </c>
      <c r="K61" s="273">
        <f>3052356-G61</f>
        <v>2814356</v>
      </c>
      <c r="L61" s="183"/>
      <c r="M61" s="183"/>
      <c r="N61" s="183"/>
      <c r="O61" s="183"/>
      <c r="P61" s="183"/>
      <c r="Q61" s="183"/>
      <c r="R61" s="204">
        <f t="shared" si="2"/>
        <v>3052356</v>
      </c>
      <c r="S61" s="185" t="s">
        <v>1665</v>
      </c>
    </row>
    <row r="62" spans="1:19" s="38" customFormat="1" ht="15.75" thickBot="1">
      <c r="A62" s="186" t="s">
        <v>59</v>
      </c>
      <c r="B62" s="187"/>
      <c r="C62" s="187"/>
      <c r="D62" s="187"/>
      <c r="E62" s="189">
        <f>SUM(E6:E61)</f>
        <v>119154828</v>
      </c>
      <c r="F62" s="187"/>
      <c r="G62" s="187"/>
      <c r="H62" s="187"/>
      <c r="I62" s="187"/>
      <c r="J62" s="187"/>
      <c r="K62" s="187"/>
      <c r="L62" s="187"/>
      <c r="M62" s="187"/>
      <c r="N62" s="187"/>
      <c r="O62" s="187"/>
      <c r="P62" s="187"/>
      <c r="Q62" s="187"/>
      <c r="R62" s="189">
        <f>SUM(R6+R8+R9+R11+R12+R13+R14+R15+R16+R17+R18+R20+R21+R22+R23+R24+R25+R26+R27+R29+R30+R31+R32+R33+R34+R35+R36+R37+R38+R39+R40+R41+R42+R43+R45+R46+R47+R48+R49+R50+R51+R53+R54+R55+R56+R57+R58+R59+R60+R61)</f>
        <v>16286684.129999999</v>
      </c>
      <c r="S62" s="188"/>
    </row>
    <row r="63" spans="1:19" s="19" customFormat="1">
      <c r="A63" s="406"/>
      <c r="B63" s="407"/>
      <c r="C63" s="407"/>
      <c r="D63" s="407"/>
      <c r="E63" s="407"/>
      <c r="F63" s="407"/>
      <c r="G63" s="407"/>
      <c r="H63" s="407"/>
      <c r="I63" s="407"/>
      <c r="J63" s="407"/>
      <c r="K63" s="407"/>
      <c r="L63" s="407"/>
      <c r="M63" s="407"/>
      <c r="N63" s="407"/>
      <c r="O63" s="407"/>
      <c r="P63" s="407"/>
      <c r="Q63" s="407"/>
      <c r="R63" s="407"/>
      <c r="S63" s="11"/>
    </row>
    <row r="65" spans="1:1">
      <c r="A65" s="74"/>
    </row>
  </sheetData>
  <sheetProtection formatCells="0" formatColumns="0"/>
  <mergeCells count="19">
    <mergeCell ref="A28:S28"/>
    <mergeCell ref="A44:S44"/>
    <mergeCell ref="A52:S52"/>
    <mergeCell ref="A63:R63"/>
    <mergeCell ref="A4:S4"/>
    <mergeCell ref="A5:S5"/>
    <mergeCell ref="A7:S7"/>
    <mergeCell ref="A10:S10"/>
    <mergeCell ref="A19:S19"/>
    <mergeCell ref="A1:S1"/>
    <mergeCell ref="A2:A3"/>
    <mergeCell ref="B2:B3"/>
    <mergeCell ref="C2:C3"/>
    <mergeCell ref="D2:D3"/>
    <mergeCell ref="E2:E3"/>
    <mergeCell ref="F2:K2"/>
    <mergeCell ref="L2:Q2"/>
    <mergeCell ref="R2:R3"/>
    <mergeCell ref="S2:S3"/>
  </mergeCells>
  <pageMargins left="0.70866141732283472" right="0.70866141732283472" top="0.74803149606299213" bottom="0.74803149606299213" header="0.31496062992125984" footer="0.31496062992125984"/>
  <pageSetup paperSize="9" scale="49" orientation="landscape" r:id="rId1"/>
  <headerFooter>
    <oddFooter>&amp;R&amp;P</oddFooter>
  </headerFooter>
</worksheet>
</file>

<file path=xl/worksheets/sheet27.xml><?xml version="1.0" encoding="utf-8"?>
<worksheet xmlns="http://schemas.openxmlformats.org/spreadsheetml/2006/main" xmlns:r="http://schemas.openxmlformats.org/officeDocument/2006/relationships">
  <dimension ref="A1:N12"/>
  <sheetViews>
    <sheetView view="pageBreakPreview" zoomScale="78" zoomScaleSheetLayoutView="78" workbookViewId="0">
      <selection activeCell="E3" sqref="E3"/>
    </sheetView>
  </sheetViews>
  <sheetFormatPr defaultRowHeight="15"/>
  <cols>
    <col min="1" max="1" width="10.140625" bestFit="1" customWidth="1"/>
    <col min="2" max="2" width="15.140625" bestFit="1" customWidth="1"/>
    <col min="3" max="3" width="14.85546875" bestFit="1" customWidth="1"/>
    <col min="4" max="4" width="18.5703125" customWidth="1"/>
    <col min="8" max="8" width="15.140625" bestFit="1" customWidth="1"/>
    <col min="9" max="9" width="16.140625" customWidth="1"/>
    <col min="12" max="12" width="22.140625" customWidth="1"/>
    <col min="14" max="14" width="10.85546875" customWidth="1"/>
  </cols>
  <sheetData>
    <row r="1" spans="1:14" ht="18">
      <c r="A1" s="405" t="s">
        <v>2449</v>
      </c>
      <c r="B1" s="405"/>
      <c r="C1" s="405"/>
      <c r="D1" s="405"/>
      <c r="E1" s="405"/>
      <c r="F1" s="405"/>
      <c r="G1" s="405"/>
      <c r="H1" s="405"/>
      <c r="I1" s="405"/>
      <c r="J1" s="405"/>
      <c r="K1" s="405"/>
      <c r="L1" s="405"/>
      <c r="M1" s="405"/>
      <c r="N1" s="405"/>
    </row>
    <row r="2" spans="1:14" ht="38.25">
      <c r="A2" s="380" t="s">
        <v>2369</v>
      </c>
      <c r="B2" s="380" t="s">
        <v>2356</v>
      </c>
      <c r="C2" s="380" t="s">
        <v>2357</v>
      </c>
      <c r="D2" s="380" t="s">
        <v>2358</v>
      </c>
      <c r="E2" s="380" t="s">
        <v>2359</v>
      </c>
      <c r="F2" s="380" t="s">
        <v>2360</v>
      </c>
      <c r="G2" s="380" t="s">
        <v>2361</v>
      </c>
      <c r="H2" s="380" t="s">
        <v>2362</v>
      </c>
      <c r="I2" s="380" t="s">
        <v>2363</v>
      </c>
      <c r="J2" s="380" t="s">
        <v>2364</v>
      </c>
      <c r="K2" s="380" t="s">
        <v>2365</v>
      </c>
      <c r="L2" s="380" t="s">
        <v>2366</v>
      </c>
      <c r="M2" s="380" t="s">
        <v>2367</v>
      </c>
      <c r="N2" s="380" t="s">
        <v>2368</v>
      </c>
    </row>
    <row r="3" spans="1:14" ht="117.75" customHeight="1">
      <c r="A3" s="162">
        <v>18</v>
      </c>
      <c r="B3" s="162" t="s">
        <v>2370</v>
      </c>
      <c r="C3" s="162" t="s">
        <v>2371</v>
      </c>
      <c r="D3" s="162" t="s">
        <v>2372</v>
      </c>
      <c r="E3" s="162" t="s">
        <v>2434</v>
      </c>
      <c r="F3" s="162" t="s">
        <v>2433</v>
      </c>
      <c r="G3" s="162" t="s">
        <v>2432</v>
      </c>
      <c r="H3" s="162" t="s">
        <v>2373</v>
      </c>
      <c r="I3" s="162" t="s">
        <v>2435</v>
      </c>
      <c r="J3" s="162" t="s">
        <v>2431</v>
      </c>
      <c r="K3" s="162" t="s">
        <v>2374</v>
      </c>
      <c r="L3" s="162" t="s">
        <v>2375</v>
      </c>
      <c r="M3" s="162" t="s">
        <v>2376</v>
      </c>
      <c r="N3" s="162" t="s">
        <v>2377</v>
      </c>
    </row>
    <row r="4" spans="1:14" ht="54">
      <c r="A4" s="162">
        <v>25</v>
      </c>
      <c r="B4" s="162" t="s">
        <v>121</v>
      </c>
      <c r="C4" s="162" t="s">
        <v>2378</v>
      </c>
      <c r="D4" s="162" t="s">
        <v>2379</v>
      </c>
      <c r="E4" s="162" t="s">
        <v>2434</v>
      </c>
      <c r="F4" s="162" t="s">
        <v>2433</v>
      </c>
      <c r="G4" s="162" t="s">
        <v>2432</v>
      </c>
      <c r="H4" s="162" t="s">
        <v>2380</v>
      </c>
      <c r="I4" s="162" t="s">
        <v>2435</v>
      </c>
      <c r="J4" s="162" t="s">
        <v>2431</v>
      </c>
      <c r="K4" s="162" t="s">
        <v>2381</v>
      </c>
      <c r="L4" s="162" t="s">
        <v>2382</v>
      </c>
      <c r="M4" s="162" t="s">
        <v>2383</v>
      </c>
      <c r="N4" s="162" t="s">
        <v>2384</v>
      </c>
    </row>
    <row r="5" spans="1:14" ht="103.5" customHeight="1">
      <c r="A5" s="162">
        <v>29</v>
      </c>
      <c r="B5" s="162" t="s">
        <v>2385</v>
      </c>
      <c r="C5" s="162" t="s">
        <v>2386</v>
      </c>
      <c r="D5" s="162" t="s">
        <v>2387</v>
      </c>
      <c r="E5" s="162" t="s">
        <v>2434</v>
      </c>
      <c r="F5" s="162" t="s">
        <v>2433</v>
      </c>
      <c r="G5" s="162" t="s">
        <v>2432</v>
      </c>
      <c r="H5" s="162" t="s">
        <v>2388</v>
      </c>
      <c r="I5" s="162" t="s">
        <v>2435</v>
      </c>
      <c r="J5" s="162" t="s">
        <v>2431</v>
      </c>
      <c r="K5" s="162" t="s">
        <v>2381</v>
      </c>
      <c r="L5" s="162" t="s">
        <v>2389</v>
      </c>
      <c r="M5" s="162" t="s">
        <v>2390</v>
      </c>
      <c r="N5" s="162" t="s">
        <v>2391</v>
      </c>
    </row>
    <row r="6" spans="1:14" ht="54">
      <c r="A6" s="162">
        <v>32</v>
      </c>
      <c r="B6" s="162" t="s">
        <v>2392</v>
      </c>
      <c r="C6" s="162" t="s">
        <v>2393</v>
      </c>
      <c r="D6" s="162" t="s">
        <v>2394</v>
      </c>
      <c r="E6" s="162" t="s">
        <v>2434</v>
      </c>
      <c r="F6" s="162" t="s">
        <v>2433</v>
      </c>
      <c r="G6" s="162" t="s">
        <v>2432</v>
      </c>
      <c r="H6" s="162" t="s">
        <v>2395</v>
      </c>
      <c r="I6" s="162" t="s">
        <v>2435</v>
      </c>
      <c r="J6" s="162" t="s">
        <v>2431</v>
      </c>
      <c r="K6" s="162" t="s">
        <v>2381</v>
      </c>
      <c r="L6" s="162" t="s">
        <v>2396</v>
      </c>
      <c r="M6" s="162" t="s">
        <v>2390</v>
      </c>
      <c r="N6" s="162" t="s">
        <v>2397</v>
      </c>
    </row>
    <row r="7" spans="1:14" ht="108">
      <c r="A7" s="162">
        <v>33</v>
      </c>
      <c r="B7" s="162" t="s">
        <v>2392</v>
      </c>
      <c r="C7" s="162" t="s">
        <v>2398</v>
      </c>
      <c r="D7" s="162" t="s">
        <v>2399</v>
      </c>
      <c r="E7" s="162" t="s">
        <v>2434</v>
      </c>
      <c r="F7" s="162" t="s">
        <v>2433</v>
      </c>
      <c r="G7" s="162" t="s">
        <v>2432</v>
      </c>
      <c r="H7" s="162" t="s">
        <v>2400</v>
      </c>
      <c r="I7" s="162" t="s">
        <v>2435</v>
      </c>
      <c r="J7" s="162" t="s">
        <v>2431</v>
      </c>
      <c r="K7" s="162" t="s">
        <v>2401</v>
      </c>
      <c r="L7" s="162" t="s">
        <v>2402</v>
      </c>
      <c r="M7" s="162" t="s">
        <v>2403</v>
      </c>
      <c r="N7" s="162" t="s">
        <v>2404</v>
      </c>
    </row>
    <row r="8" spans="1:14" ht="67.5">
      <c r="A8" s="162">
        <v>39</v>
      </c>
      <c r="B8" s="162" t="s">
        <v>121</v>
      </c>
      <c r="C8" s="162" t="s">
        <v>2405</v>
      </c>
      <c r="D8" s="162" t="s">
        <v>2406</v>
      </c>
      <c r="E8" s="162" t="s">
        <v>2434</v>
      </c>
      <c r="F8" s="162" t="s">
        <v>2433</v>
      </c>
      <c r="G8" s="162" t="s">
        <v>2432</v>
      </c>
      <c r="H8" s="162" t="s">
        <v>2407</v>
      </c>
      <c r="I8" s="162" t="s">
        <v>2435</v>
      </c>
      <c r="J8" s="162" t="s">
        <v>2431</v>
      </c>
      <c r="K8" s="162" t="s">
        <v>2401</v>
      </c>
      <c r="L8" s="162" t="s">
        <v>2408</v>
      </c>
      <c r="M8" s="162" t="s">
        <v>2403</v>
      </c>
      <c r="N8" s="162" t="s">
        <v>2409</v>
      </c>
    </row>
    <row r="9" spans="1:14" ht="94.5">
      <c r="A9" s="162">
        <v>50</v>
      </c>
      <c r="B9" s="162" t="s">
        <v>175</v>
      </c>
      <c r="C9" s="162" t="s">
        <v>2410</v>
      </c>
      <c r="D9" s="162" t="s">
        <v>2411</v>
      </c>
      <c r="E9" s="162" t="s">
        <v>2434</v>
      </c>
      <c r="F9" s="162" t="s">
        <v>2433</v>
      </c>
      <c r="G9" s="162" t="s">
        <v>2432</v>
      </c>
      <c r="H9" s="162" t="s">
        <v>2412</v>
      </c>
      <c r="I9" s="162" t="s">
        <v>2435</v>
      </c>
      <c r="J9" s="162" t="s">
        <v>2431</v>
      </c>
      <c r="K9" s="162" t="s">
        <v>2381</v>
      </c>
      <c r="L9" s="162" t="s">
        <v>2413</v>
      </c>
      <c r="M9" s="162" t="s">
        <v>2414</v>
      </c>
      <c r="N9" s="162" t="s">
        <v>2415</v>
      </c>
    </row>
    <row r="10" spans="1:14" ht="108">
      <c r="A10" s="162">
        <v>51</v>
      </c>
      <c r="B10" s="162" t="s">
        <v>175</v>
      </c>
      <c r="C10" s="162" t="s">
        <v>2416</v>
      </c>
      <c r="D10" s="162" t="s">
        <v>2417</v>
      </c>
      <c r="E10" s="162" t="s">
        <v>2434</v>
      </c>
      <c r="F10" s="162" t="s">
        <v>2433</v>
      </c>
      <c r="G10" s="162" t="s">
        <v>2432</v>
      </c>
      <c r="H10" s="162" t="s">
        <v>2418</v>
      </c>
      <c r="I10" s="162" t="s">
        <v>2435</v>
      </c>
      <c r="J10" s="162" t="s">
        <v>2431</v>
      </c>
      <c r="K10" s="162" t="s">
        <v>2381</v>
      </c>
      <c r="L10" s="162" t="s">
        <v>2419</v>
      </c>
      <c r="M10" s="162" t="s">
        <v>2420</v>
      </c>
      <c r="N10" s="162" t="s">
        <v>2415</v>
      </c>
    </row>
    <row r="11" spans="1:14" ht="54">
      <c r="A11" s="162">
        <v>54</v>
      </c>
      <c r="B11" s="162" t="s">
        <v>175</v>
      </c>
      <c r="C11" s="162" t="s">
        <v>2423</v>
      </c>
      <c r="D11" s="162" t="s">
        <v>2424</v>
      </c>
      <c r="E11" s="162" t="s">
        <v>2434</v>
      </c>
      <c r="F11" s="162" t="s">
        <v>2433</v>
      </c>
      <c r="G11" s="162" t="s">
        <v>2432</v>
      </c>
      <c r="H11" s="162" t="s">
        <v>2425</v>
      </c>
      <c r="I11" s="162" t="s">
        <v>2436</v>
      </c>
      <c r="J11" s="162" t="s">
        <v>2431</v>
      </c>
      <c r="K11" s="162" t="s">
        <v>2381</v>
      </c>
      <c r="L11" s="162" t="s">
        <v>2426</v>
      </c>
      <c r="M11" s="162" t="s">
        <v>2421</v>
      </c>
      <c r="N11" s="162" t="s">
        <v>2422</v>
      </c>
    </row>
    <row r="12" spans="1:14" ht="40.5">
      <c r="A12" s="162">
        <v>57</v>
      </c>
      <c r="B12" s="162" t="s">
        <v>175</v>
      </c>
      <c r="C12" s="162" t="s">
        <v>2427</v>
      </c>
      <c r="D12" s="162" t="s">
        <v>2428</v>
      </c>
      <c r="E12" s="162" t="s">
        <v>2434</v>
      </c>
      <c r="F12" s="162" t="s">
        <v>2433</v>
      </c>
      <c r="G12" s="162" t="s">
        <v>2432</v>
      </c>
      <c r="H12" s="162" t="s">
        <v>1796</v>
      </c>
      <c r="I12" s="162" t="s">
        <v>2435</v>
      </c>
      <c r="J12" s="162" t="s">
        <v>2431</v>
      </c>
      <c r="K12" s="162" t="s">
        <v>2381</v>
      </c>
      <c r="L12" s="162" t="s">
        <v>2429</v>
      </c>
      <c r="M12" s="162" t="s">
        <v>2381</v>
      </c>
      <c r="N12" s="162" t="s">
        <v>2430</v>
      </c>
    </row>
  </sheetData>
  <mergeCells count="1">
    <mergeCell ref="A1:N1"/>
  </mergeCells>
  <pageMargins left="0.70866141732283472" right="0.70866141732283472" top="0.74803149606299213" bottom="0.74803149606299213" header="0.31496062992125984" footer="0.31496062992125984"/>
  <pageSetup paperSize="9" scale="70"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dimension ref="A1:A14"/>
  <sheetViews>
    <sheetView view="pageBreakPreview" zoomScale="60" workbookViewId="0">
      <selection activeCell="C4" sqref="C4"/>
    </sheetView>
  </sheetViews>
  <sheetFormatPr defaultColWidth="95.42578125" defaultRowHeight="15"/>
  <cols>
    <col min="1" max="1" width="129.42578125" customWidth="1"/>
    <col min="2" max="2" width="10.28515625" customWidth="1"/>
  </cols>
  <sheetData>
    <row r="1" spans="1:1">
      <c r="A1" s="12" t="s">
        <v>17</v>
      </c>
    </row>
    <row r="2" spans="1:1">
      <c r="A2" s="9"/>
    </row>
    <row r="3" spans="1:1" ht="240.75" customHeight="1">
      <c r="A3" s="13" t="s">
        <v>1754</v>
      </c>
    </row>
    <row r="4" spans="1:1">
      <c r="A4" s="9"/>
    </row>
    <row r="5" spans="1:1">
      <c r="A5" s="10"/>
    </row>
    <row r="6" spans="1:1">
      <c r="A6" s="202"/>
    </row>
    <row r="7" spans="1:1">
      <c r="A7" s="9"/>
    </row>
    <row r="8" spans="1:1">
      <c r="A8" s="9"/>
    </row>
    <row r="9" spans="1:1">
      <c r="A9" s="10"/>
    </row>
    <row r="10" spans="1:1">
      <c r="A10" s="9"/>
    </row>
    <row r="11" spans="1:1">
      <c r="A11" s="9"/>
    </row>
    <row r="12" spans="1:1">
      <c r="A12" s="9"/>
    </row>
    <row r="13" spans="1:1">
      <c r="A13" s="9"/>
    </row>
    <row r="14" spans="1:1">
      <c r="A14" s="11"/>
    </row>
  </sheetData>
  <pageMargins left="0.70866141732283472" right="0.70866141732283472" top="0.74803149606299213" bottom="0.74803149606299213" header="0.31496062992125984" footer="0.31496062992125984"/>
  <pageSetup paperSize="9"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dimension ref="A1:N35"/>
  <sheetViews>
    <sheetView view="pageBreakPreview" zoomScale="80" zoomScaleSheetLayoutView="80" workbookViewId="0">
      <selection activeCell="E33" sqref="E33"/>
    </sheetView>
  </sheetViews>
  <sheetFormatPr defaultRowHeight="15"/>
  <cols>
    <col min="1" max="1" width="77.42578125" customWidth="1"/>
    <col min="2" max="2" width="16.42578125" customWidth="1"/>
    <col min="3" max="3" width="14" bestFit="1" customWidth="1"/>
    <col min="4" max="4" width="17.140625" customWidth="1"/>
    <col min="5" max="5" width="18.5703125" customWidth="1"/>
    <col min="6" max="6" width="14.42578125" bestFit="1" customWidth="1"/>
    <col min="7" max="7" width="15.85546875" customWidth="1"/>
    <col min="8" max="8" width="16.140625" customWidth="1"/>
    <col min="9" max="9" width="15.140625" customWidth="1"/>
    <col min="10" max="10" width="16.85546875" customWidth="1"/>
    <col min="11" max="11" width="14.42578125" customWidth="1"/>
    <col min="12" max="12" width="14.28515625" customWidth="1"/>
    <col min="13" max="13" width="15.28515625" customWidth="1"/>
    <col min="14" max="14" width="17.28515625" customWidth="1"/>
  </cols>
  <sheetData>
    <row r="1" spans="1:14" ht="20.25">
      <c r="A1" s="54" t="s">
        <v>109</v>
      </c>
      <c r="B1" s="14"/>
      <c r="C1" s="14"/>
      <c r="D1" s="14"/>
    </row>
    <row r="2" spans="1:14" s="15" customFormat="1" ht="18">
      <c r="A2" s="389" t="s">
        <v>18</v>
      </c>
      <c r="B2" s="55" t="s">
        <v>78</v>
      </c>
      <c r="C2" s="55" t="s">
        <v>79</v>
      </c>
      <c r="D2" s="55" t="s">
        <v>80</v>
      </c>
      <c r="E2" s="56" t="s">
        <v>81</v>
      </c>
      <c r="F2" s="56" t="s">
        <v>82</v>
      </c>
      <c r="G2" s="56" t="s">
        <v>83</v>
      </c>
      <c r="H2" s="56" t="s">
        <v>84</v>
      </c>
      <c r="I2" s="56" t="s">
        <v>85</v>
      </c>
      <c r="J2" s="56" t="s">
        <v>86</v>
      </c>
      <c r="K2" s="56" t="s">
        <v>87</v>
      </c>
      <c r="L2" s="56" t="s">
        <v>88</v>
      </c>
      <c r="M2" s="56" t="s">
        <v>89</v>
      </c>
      <c r="N2" s="57" t="s">
        <v>19</v>
      </c>
    </row>
    <row r="3" spans="1:14" s="17" customFormat="1" ht="18">
      <c r="A3" s="390"/>
      <c r="B3" s="58" t="s">
        <v>20</v>
      </c>
      <c r="C3" s="58" t="s">
        <v>20</v>
      </c>
      <c r="D3" s="58" t="s">
        <v>20</v>
      </c>
      <c r="E3" s="58" t="s">
        <v>20</v>
      </c>
      <c r="F3" s="58" t="s">
        <v>20</v>
      </c>
      <c r="G3" s="58" t="s">
        <v>20</v>
      </c>
      <c r="H3" s="58" t="s">
        <v>20</v>
      </c>
      <c r="I3" s="58" t="s">
        <v>20</v>
      </c>
      <c r="J3" s="58" t="s">
        <v>20</v>
      </c>
      <c r="K3" s="58" t="s">
        <v>20</v>
      </c>
      <c r="L3" s="58" t="s">
        <v>20</v>
      </c>
      <c r="M3" s="58" t="s">
        <v>20</v>
      </c>
      <c r="N3" s="59" t="s">
        <v>20</v>
      </c>
    </row>
    <row r="4" spans="1:14" ht="18">
      <c r="A4" s="52" t="s">
        <v>21</v>
      </c>
      <c r="B4" s="86">
        <v>4167050.1496063801</v>
      </c>
      <c r="C4" s="87">
        <v>4257581.7355313897</v>
      </c>
      <c r="D4" s="87">
        <v>4133909.36033352</v>
      </c>
      <c r="E4" s="87">
        <v>4260347.2993251197</v>
      </c>
      <c r="F4" s="87">
        <v>4151919.5193936401</v>
      </c>
      <c r="G4" s="87">
        <v>4224587.4778239997</v>
      </c>
      <c r="H4" s="87">
        <v>4227457.7209584601</v>
      </c>
      <c r="I4" s="87">
        <v>4427395.6519608302</v>
      </c>
      <c r="J4" s="87">
        <v>4623710.2747181896</v>
      </c>
      <c r="K4" s="87">
        <v>5168841.8346023001</v>
      </c>
      <c r="L4" s="87">
        <v>4159492.9716935302</v>
      </c>
      <c r="M4" s="87">
        <v>4197706.0040526297</v>
      </c>
      <c r="N4" s="88">
        <f>SUM(B4:M4)</f>
        <v>51999999.999999993</v>
      </c>
    </row>
    <row r="5" spans="1:14" ht="18">
      <c r="A5" s="52" t="s">
        <v>22</v>
      </c>
      <c r="B5" s="87">
        <v>236831.59950108299</v>
      </c>
      <c r="C5" s="87">
        <v>237029.514925061</v>
      </c>
      <c r="D5" s="87">
        <v>237086.39430677699</v>
      </c>
      <c r="E5" s="87">
        <v>220205.34445588401</v>
      </c>
      <c r="F5" s="87">
        <v>263956.28712632298</v>
      </c>
      <c r="G5" s="87">
        <v>274586.53526000999</v>
      </c>
      <c r="H5" s="87">
        <v>277817.64665640099</v>
      </c>
      <c r="I5" s="87">
        <v>285451.245839871</v>
      </c>
      <c r="J5" s="87">
        <v>270936.581197911</v>
      </c>
      <c r="K5" s="87">
        <v>323057.56032551301</v>
      </c>
      <c r="L5" s="87">
        <v>297744.58050250798</v>
      </c>
      <c r="M5" s="87">
        <v>275296.70990265801</v>
      </c>
      <c r="N5" s="88">
        <f t="shared" ref="N5:N16" si="0">SUM(B5:M5)</f>
        <v>3200000</v>
      </c>
    </row>
    <row r="6" spans="1:14" ht="18">
      <c r="A6" s="52" t="s">
        <v>23</v>
      </c>
      <c r="B6" s="87">
        <v>31119326.839887701</v>
      </c>
      <c r="C6" s="87">
        <v>31656706.233347598</v>
      </c>
      <c r="D6" s="87">
        <v>31666759.311056901</v>
      </c>
      <c r="E6" s="87">
        <v>30045889.087424599</v>
      </c>
      <c r="F6" s="87">
        <v>29733808.704371098</v>
      </c>
      <c r="G6" s="87">
        <v>30368996.5597152</v>
      </c>
      <c r="H6" s="87">
        <v>29524403.920332901</v>
      </c>
      <c r="I6" s="87">
        <v>29028340.508797001</v>
      </c>
      <c r="J6" s="87">
        <v>30000040.956649899</v>
      </c>
      <c r="K6" s="87">
        <v>31144108.7212894</v>
      </c>
      <c r="L6" s="87">
        <v>29931995.2105514</v>
      </c>
      <c r="M6" s="87">
        <v>30332323.9465761</v>
      </c>
      <c r="N6" s="88">
        <f t="shared" si="0"/>
        <v>364552699.99999976</v>
      </c>
    </row>
    <row r="7" spans="1:14" ht="18">
      <c r="A7" s="52" t="s">
        <v>24</v>
      </c>
      <c r="B7" s="87">
        <v>18606.217351768199</v>
      </c>
      <c r="C7" s="87">
        <v>18714.616920935001</v>
      </c>
      <c r="D7" s="87">
        <v>19828.031665964099</v>
      </c>
      <c r="E7" s="87">
        <v>24765.071247555501</v>
      </c>
      <c r="F7" s="87">
        <v>24245.513171974901</v>
      </c>
      <c r="G7" s="87">
        <v>19777.826449607299</v>
      </c>
      <c r="H7" s="87">
        <v>21527.019498875299</v>
      </c>
      <c r="I7" s="87">
        <v>31668.5725136406</v>
      </c>
      <c r="J7" s="87">
        <v>20993.3365057185</v>
      </c>
      <c r="K7" s="87">
        <v>18068.4319230295</v>
      </c>
      <c r="L7" s="87">
        <v>19982.703930555799</v>
      </c>
      <c r="M7" s="87">
        <v>20922.658820375302</v>
      </c>
      <c r="N7" s="88">
        <f t="shared" si="0"/>
        <v>259100.00000000003</v>
      </c>
    </row>
    <row r="8" spans="1:14" ht="18">
      <c r="A8" s="52" t="s">
        <v>25</v>
      </c>
      <c r="B8" s="87">
        <v>16190.377397190299</v>
      </c>
      <c r="C8" s="87">
        <v>153848.63712263701</v>
      </c>
      <c r="D8" s="87">
        <v>154116.54246932</v>
      </c>
      <c r="E8" s="87">
        <v>100738.27748006899</v>
      </c>
      <c r="F8" s="87">
        <v>0</v>
      </c>
      <c r="G8" s="87">
        <v>1000</v>
      </c>
      <c r="H8" s="87">
        <v>65852.688065802693</v>
      </c>
      <c r="I8" s="87">
        <v>0</v>
      </c>
      <c r="J8" s="87">
        <v>0</v>
      </c>
      <c r="K8" s="87">
        <v>10321.642872742599</v>
      </c>
      <c r="L8" s="87">
        <v>148149.80816905599</v>
      </c>
      <c r="M8" s="87">
        <v>350782.02642318298</v>
      </c>
      <c r="N8" s="88">
        <f t="shared" si="0"/>
        <v>1001000.0000000005</v>
      </c>
    </row>
    <row r="9" spans="1:14" ht="18">
      <c r="A9" s="52" t="s">
        <v>26</v>
      </c>
      <c r="B9" s="87">
        <v>1219678.39713401</v>
      </c>
      <c r="C9" s="87">
        <v>1219900.43095342</v>
      </c>
      <c r="D9" s="87">
        <v>1281872.8288864901</v>
      </c>
      <c r="E9" s="87">
        <v>1191694.0239594099</v>
      </c>
      <c r="F9" s="87">
        <v>1293966.10970447</v>
      </c>
      <c r="G9" s="87">
        <v>1406620.11213319</v>
      </c>
      <c r="H9" s="87">
        <v>1346840.05634781</v>
      </c>
      <c r="I9" s="87">
        <v>1368986.36900239</v>
      </c>
      <c r="J9" s="87">
        <v>1197300.9934388699</v>
      </c>
      <c r="K9" s="87">
        <v>1461967.5704836601</v>
      </c>
      <c r="L9" s="87">
        <v>1400376.79592565</v>
      </c>
      <c r="M9" s="87">
        <v>1610796.31203063</v>
      </c>
      <c r="N9" s="88">
        <f t="shared" si="0"/>
        <v>16000000.000000002</v>
      </c>
    </row>
    <row r="10" spans="1:14" ht="18">
      <c r="A10" s="52" t="s">
        <v>27</v>
      </c>
      <c r="B10" s="87">
        <v>134548.13901554901</v>
      </c>
      <c r="C10" s="87">
        <v>170728.33232784501</v>
      </c>
      <c r="D10" s="87">
        <v>105974.46042346201</v>
      </c>
      <c r="E10" s="87">
        <v>459596.85146327602</v>
      </c>
      <c r="F10" s="87">
        <v>353613.36676697299</v>
      </c>
      <c r="G10" s="87">
        <v>376175.506116723</v>
      </c>
      <c r="H10" s="87">
        <v>429606.38129737799</v>
      </c>
      <c r="I10" s="87">
        <v>256123.21096340299</v>
      </c>
      <c r="J10" s="87">
        <v>272389.40095873398</v>
      </c>
      <c r="K10" s="87">
        <v>151170.287437191</v>
      </c>
      <c r="L10" s="87">
        <v>365184.82248047797</v>
      </c>
      <c r="M10" s="87">
        <v>135025.24074898899</v>
      </c>
      <c r="N10" s="88">
        <f t="shared" si="0"/>
        <v>3210136.0000000009</v>
      </c>
    </row>
    <row r="11" spans="1:14" ht="18">
      <c r="A11" s="52" t="s">
        <v>28</v>
      </c>
      <c r="B11" s="87">
        <v>42411.462069203197</v>
      </c>
      <c r="C11" s="87">
        <v>36730.4782249294</v>
      </c>
      <c r="D11" s="87">
        <v>21741.269822692098</v>
      </c>
      <c r="E11" s="87">
        <v>33514.4055473349</v>
      </c>
      <c r="F11" s="87">
        <v>15286.5764909601</v>
      </c>
      <c r="G11" s="87">
        <v>15012.8885869231</v>
      </c>
      <c r="H11" s="87">
        <v>23247.011845975601</v>
      </c>
      <c r="I11" s="87">
        <v>13465.1126905856</v>
      </c>
      <c r="J11" s="87">
        <v>41584.882210905103</v>
      </c>
      <c r="K11" s="87">
        <v>31680.722928127099</v>
      </c>
      <c r="L11" s="87">
        <v>27340.226092598699</v>
      </c>
      <c r="M11" s="87">
        <v>42984.963489765199</v>
      </c>
      <c r="N11" s="88">
        <f t="shared" si="0"/>
        <v>345000.00000000006</v>
      </c>
    </row>
    <row r="12" spans="1:14" ht="18">
      <c r="A12" s="52" t="s">
        <v>29</v>
      </c>
      <c r="B12" s="87">
        <v>3320122.54928526</v>
      </c>
      <c r="C12" s="87">
        <v>3699834.5032639201</v>
      </c>
      <c r="D12" s="87">
        <v>3489456.9952576398</v>
      </c>
      <c r="E12" s="87">
        <v>3956737.43446024</v>
      </c>
      <c r="F12" s="87">
        <v>3188256.9312045998</v>
      </c>
      <c r="G12" s="87">
        <v>3313875.7280078698</v>
      </c>
      <c r="H12" s="87">
        <v>4806555.8635104103</v>
      </c>
      <c r="I12" s="87">
        <v>3646564.7683454002</v>
      </c>
      <c r="J12" s="87">
        <v>4043244.5302367802</v>
      </c>
      <c r="K12" s="87">
        <v>3145525.5701132901</v>
      </c>
      <c r="L12" s="87">
        <v>3686420.70234713</v>
      </c>
      <c r="M12" s="87">
        <v>4151654.4249674599</v>
      </c>
      <c r="N12" s="88">
        <f t="shared" si="0"/>
        <v>44448250.001000002</v>
      </c>
    </row>
    <row r="13" spans="1:14" ht="18">
      <c r="A13" s="52" t="s">
        <v>30</v>
      </c>
      <c r="B13" s="87">
        <v>111608707.26750299</v>
      </c>
      <c r="C13" s="87">
        <v>2324358</v>
      </c>
      <c r="D13" s="87">
        <v>2321571</v>
      </c>
      <c r="E13" s="87">
        <v>2321571</v>
      </c>
      <c r="F13" s="87">
        <v>88528372.912962705</v>
      </c>
      <c r="G13" s="87">
        <v>2321571</v>
      </c>
      <c r="H13" s="87">
        <v>0</v>
      </c>
      <c r="I13" s="87">
        <v>0</v>
      </c>
      <c r="J13" s="87">
        <v>64157848.839534201</v>
      </c>
      <c r="K13" s="87">
        <v>0</v>
      </c>
      <c r="L13" s="89"/>
      <c r="M13" s="87"/>
      <c r="N13" s="88">
        <f t="shared" si="0"/>
        <v>273584000.01999992</v>
      </c>
    </row>
    <row r="14" spans="1:14" ht="18">
      <c r="A14" s="52" t="s">
        <v>31</v>
      </c>
      <c r="B14" s="87">
        <v>429182.00870971801</v>
      </c>
      <c r="C14" s="87">
        <v>460322.61172529199</v>
      </c>
      <c r="D14" s="87">
        <v>445826.39885013201</v>
      </c>
      <c r="E14" s="87">
        <v>435815.088351949</v>
      </c>
      <c r="F14" s="87">
        <v>389741.85850364203</v>
      </c>
      <c r="G14" s="87">
        <v>455647.69825219701</v>
      </c>
      <c r="H14" s="87">
        <v>461073.32308518502</v>
      </c>
      <c r="I14" s="87">
        <v>453985.43748902099</v>
      </c>
      <c r="J14" s="87">
        <v>439294.76415926899</v>
      </c>
      <c r="K14" s="87">
        <v>445317.44781297102</v>
      </c>
      <c r="L14" s="87">
        <v>390110.90368033299</v>
      </c>
      <c r="M14" s="87">
        <v>396885.45938029198</v>
      </c>
      <c r="N14" s="88">
        <f t="shared" si="0"/>
        <v>5203203.0000000019</v>
      </c>
    </row>
    <row r="15" spans="1:14" ht="18.75" customHeight="1">
      <c r="A15" s="52" t="s">
        <v>32</v>
      </c>
      <c r="B15" s="87">
        <v>0</v>
      </c>
      <c r="C15" s="87">
        <v>0</v>
      </c>
      <c r="D15" s="87">
        <v>0</v>
      </c>
      <c r="E15" s="87">
        <v>0</v>
      </c>
      <c r="F15" s="87">
        <v>0</v>
      </c>
      <c r="G15" s="87">
        <v>2300000</v>
      </c>
      <c r="H15" s="87">
        <v>0</v>
      </c>
      <c r="I15" s="87">
        <v>0</v>
      </c>
      <c r="J15" s="87">
        <v>0</v>
      </c>
      <c r="K15" s="87">
        <v>0</v>
      </c>
      <c r="L15" s="87">
        <v>0</v>
      </c>
      <c r="M15" s="87">
        <v>0</v>
      </c>
      <c r="N15" s="88">
        <f t="shared" si="0"/>
        <v>2300000</v>
      </c>
    </row>
    <row r="16" spans="1:14" ht="18">
      <c r="A16" s="52" t="s">
        <v>33</v>
      </c>
      <c r="B16" s="87">
        <v>-711801.68462245096</v>
      </c>
      <c r="C16" s="87">
        <v>-659485.13667174603</v>
      </c>
      <c r="D16" s="87">
        <v>-643060.945973553</v>
      </c>
      <c r="E16" s="87">
        <v>-732920.01376903302</v>
      </c>
      <c r="F16" s="87">
        <v>-719079.56590870896</v>
      </c>
      <c r="G16" s="87">
        <v>-732518.78791087505</v>
      </c>
      <c r="H16" s="87">
        <v>-729499.14598551404</v>
      </c>
      <c r="I16" s="87">
        <v>-850419.18260594201</v>
      </c>
      <c r="J16" s="87">
        <v>-753156.93375408498</v>
      </c>
      <c r="K16" s="87">
        <v>-871057.79732208198</v>
      </c>
      <c r="L16" s="87">
        <v>-734845.64403927606</v>
      </c>
      <c r="M16" s="87">
        <v>-753155.16143673402</v>
      </c>
      <c r="N16" s="88">
        <f t="shared" si="0"/>
        <v>-8891000</v>
      </c>
    </row>
    <row r="17" spans="1:14" ht="18">
      <c r="A17" s="53" t="s">
        <v>34</v>
      </c>
      <c r="B17" s="83">
        <f>SUM(B4:B16)</f>
        <v>151600853.32283846</v>
      </c>
      <c r="C17" s="83">
        <f t="shared" ref="C17:N17" si="1">SUM(C4:C16)</f>
        <v>43576269.957671277</v>
      </c>
      <c r="D17" s="83">
        <f t="shared" si="1"/>
        <v>43235081.647099353</v>
      </c>
      <c r="E17" s="83">
        <f t="shared" si="1"/>
        <v>42317953.869946405</v>
      </c>
      <c r="F17" s="83">
        <f t="shared" si="1"/>
        <v>127224088.21378769</v>
      </c>
      <c r="G17" s="83">
        <f t="shared" si="1"/>
        <v>44345332.544434838</v>
      </c>
      <c r="H17" s="83">
        <f t="shared" si="1"/>
        <v>40454882.485613681</v>
      </c>
      <c r="I17" s="83">
        <f t="shared" si="1"/>
        <v>38661561.694996193</v>
      </c>
      <c r="J17" s="83">
        <f t="shared" si="1"/>
        <v>104314187.62585637</v>
      </c>
      <c r="K17" s="83">
        <f t="shared" si="1"/>
        <v>41029001.992466152</v>
      </c>
      <c r="L17" s="83">
        <f t="shared" si="1"/>
        <v>39691953.081333965</v>
      </c>
      <c r="M17" s="83">
        <f t="shared" si="1"/>
        <v>40761222.584955342</v>
      </c>
      <c r="N17" s="83">
        <f t="shared" si="1"/>
        <v>757212389.02099967</v>
      </c>
    </row>
    <row r="19" spans="1:14" ht="20.25">
      <c r="A19" s="54" t="s">
        <v>1770</v>
      </c>
      <c r="B19" s="14"/>
      <c r="C19" s="14"/>
      <c r="D19" s="14"/>
    </row>
    <row r="20" spans="1:14" ht="18">
      <c r="A20" s="389" t="s">
        <v>18</v>
      </c>
      <c r="B20" s="55" t="s">
        <v>78</v>
      </c>
      <c r="C20" s="55" t="s">
        <v>79</v>
      </c>
      <c r="D20" s="55" t="s">
        <v>80</v>
      </c>
      <c r="E20" s="56" t="s">
        <v>81</v>
      </c>
      <c r="F20" s="56" t="s">
        <v>82</v>
      </c>
      <c r="G20" s="56" t="s">
        <v>83</v>
      </c>
      <c r="H20" s="56" t="s">
        <v>84</v>
      </c>
      <c r="I20" s="56" t="s">
        <v>85</v>
      </c>
      <c r="J20" s="56" t="s">
        <v>86</v>
      </c>
      <c r="K20" s="56" t="s">
        <v>87</v>
      </c>
      <c r="L20" s="56" t="s">
        <v>88</v>
      </c>
      <c r="M20" s="56" t="s">
        <v>89</v>
      </c>
      <c r="N20" s="57" t="s">
        <v>19</v>
      </c>
    </row>
    <row r="21" spans="1:14" ht="18">
      <c r="A21" s="390"/>
      <c r="B21" s="58" t="s">
        <v>1780</v>
      </c>
      <c r="C21" s="58" t="s">
        <v>1780</v>
      </c>
      <c r="D21" s="58" t="s">
        <v>1780</v>
      </c>
      <c r="E21" s="58" t="s">
        <v>1780</v>
      </c>
      <c r="F21" s="58" t="s">
        <v>1780</v>
      </c>
      <c r="G21" s="58" t="s">
        <v>1780</v>
      </c>
      <c r="H21" s="58" t="s">
        <v>1780</v>
      </c>
      <c r="I21" s="58" t="s">
        <v>1780</v>
      </c>
      <c r="J21" s="58" t="s">
        <v>1780</v>
      </c>
      <c r="K21" s="58" t="s">
        <v>1780</v>
      </c>
      <c r="L21" s="58" t="s">
        <v>1780</v>
      </c>
      <c r="M21" s="58" t="s">
        <v>1780</v>
      </c>
      <c r="N21" s="58" t="s">
        <v>1780</v>
      </c>
    </row>
    <row r="22" spans="1:14" ht="18">
      <c r="A22" s="52" t="s">
        <v>21</v>
      </c>
      <c r="B22" s="243">
        <v>5372677.8300000001</v>
      </c>
      <c r="C22" s="244">
        <v>6008027.8799999999</v>
      </c>
      <c r="D22" s="244">
        <v>5469043.7699999996</v>
      </c>
      <c r="E22" s="309">
        <v>5717404.9400000004</v>
      </c>
      <c r="F22" s="309">
        <v>5762716.4699999997</v>
      </c>
      <c r="G22" s="309">
        <v>5772175.6500000004</v>
      </c>
      <c r="H22" s="87"/>
      <c r="I22" s="87"/>
      <c r="J22" s="87"/>
      <c r="K22" s="87"/>
      <c r="L22" s="87"/>
      <c r="M22" s="87"/>
      <c r="N22" s="88">
        <f>SUM(B22:M22)</f>
        <v>34102046.539999999</v>
      </c>
    </row>
    <row r="23" spans="1:14" ht="18">
      <c r="A23" s="52" t="s">
        <v>22</v>
      </c>
      <c r="B23" s="244">
        <v>266398.95</v>
      </c>
      <c r="C23" s="244">
        <v>340976.81</v>
      </c>
      <c r="D23" s="244">
        <v>355825.52</v>
      </c>
      <c r="E23" s="309">
        <v>355891.19</v>
      </c>
      <c r="F23" s="309">
        <v>358074.8</v>
      </c>
      <c r="G23" s="309">
        <v>361474.68</v>
      </c>
      <c r="H23" s="87"/>
      <c r="I23" s="87"/>
      <c r="J23" s="87"/>
      <c r="K23" s="87"/>
      <c r="L23" s="87"/>
      <c r="M23" s="87"/>
      <c r="N23" s="88">
        <f t="shared" ref="N23:N34" si="2">SUM(B23:M23)</f>
        <v>2038641.95</v>
      </c>
    </row>
    <row r="24" spans="1:14" ht="18">
      <c r="A24" s="52" t="s">
        <v>23</v>
      </c>
      <c r="B24" s="244">
        <v>35409843.740000002</v>
      </c>
      <c r="C24" s="244">
        <v>36967836.439999998</v>
      </c>
      <c r="D24" s="244">
        <v>36547424.5</v>
      </c>
      <c r="E24" s="309">
        <v>28932859.48</v>
      </c>
      <c r="F24" s="309">
        <v>28548406.100000001</v>
      </c>
      <c r="G24" s="309">
        <v>28917221.949999999</v>
      </c>
      <c r="H24" s="87"/>
      <c r="I24" s="87"/>
      <c r="J24" s="87"/>
      <c r="K24" s="87"/>
      <c r="L24" s="87"/>
      <c r="M24" s="87"/>
      <c r="N24" s="88">
        <f t="shared" si="2"/>
        <v>195323592.20999998</v>
      </c>
    </row>
    <row r="25" spans="1:14" ht="18">
      <c r="A25" s="52" t="s">
        <v>24</v>
      </c>
      <c r="B25" s="244">
        <v>62532.43</v>
      </c>
      <c r="C25" s="244">
        <v>67301.259999999995</v>
      </c>
      <c r="D25" s="244">
        <v>40004.370000000003</v>
      </c>
      <c r="E25" s="309">
        <v>392026.75</v>
      </c>
      <c r="F25" s="309">
        <v>63514.61</v>
      </c>
      <c r="G25" s="309">
        <v>157578.03</v>
      </c>
      <c r="H25" s="87"/>
      <c r="I25" s="87"/>
      <c r="J25" s="87"/>
      <c r="K25" s="87"/>
      <c r="L25" s="87"/>
      <c r="M25" s="87"/>
      <c r="N25" s="88">
        <f t="shared" si="2"/>
        <v>782957.45000000007</v>
      </c>
    </row>
    <row r="26" spans="1:14" ht="18">
      <c r="A26" s="52" t="s">
        <v>25</v>
      </c>
      <c r="B26" s="244">
        <v>91977.74</v>
      </c>
      <c r="C26" s="244">
        <v>499134.4</v>
      </c>
      <c r="D26" s="244">
        <v>522267.27</v>
      </c>
      <c r="E26" s="309">
        <v>286885.5</v>
      </c>
      <c r="F26" s="309">
        <v>365235.59</v>
      </c>
      <c r="G26" s="309">
        <v>111487.43</v>
      </c>
      <c r="H26" s="87"/>
      <c r="I26" s="87"/>
      <c r="J26" s="87"/>
      <c r="K26" s="87"/>
      <c r="L26" s="87"/>
      <c r="M26" s="87"/>
      <c r="N26" s="88">
        <f t="shared" si="2"/>
        <v>1876987.9300000002</v>
      </c>
    </row>
    <row r="27" spans="1:14" ht="18">
      <c r="A27" s="52" t="s">
        <v>26</v>
      </c>
      <c r="B27" s="244">
        <v>889508.38</v>
      </c>
      <c r="C27" s="244">
        <v>1269031.28</v>
      </c>
      <c r="D27" s="244">
        <v>1319546.3600000001</v>
      </c>
      <c r="E27" s="309">
        <v>1216408.78</v>
      </c>
      <c r="F27" s="309">
        <v>1506210.69</v>
      </c>
      <c r="G27" s="309">
        <v>1305791.78</v>
      </c>
      <c r="H27" s="87"/>
      <c r="I27" s="87"/>
      <c r="J27" s="87"/>
      <c r="K27" s="87"/>
      <c r="L27" s="87"/>
      <c r="M27" s="87"/>
      <c r="N27" s="88">
        <f t="shared" si="2"/>
        <v>7506497.2700000005</v>
      </c>
    </row>
    <row r="28" spans="1:14" ht="18">
      <c r="A28" s="52" t="s">
        <v>27</v>
      </c>
      <c r="B28" s="244">
        <v>40276.43</v>
      </c>
      <c r="C28" s="244">
        <v>344229.61</v>
      </c>
      <c r="D28" s="244">
        <v>185547.9</v>
      </c>
      <c r="E28" s="309">
        <v>357123.26</v>
      </c>
      <c r="F28" s="309">
        <v>129851.95</v>
      </c>
      <c r="G28" s="309">
        <v>75942.41</v>
      </c>
      <c r="H28" s="87"/>
      <c r="I28" s="87"/>
      <c r="J28" s="87"/>
      <c r="K28" s="87"/>
      <c r="L28" s="87"/>
      <c r="M28" s="87"/>
      <c r="N28" s="88">
        <f t="shared" si="2"/>
        <v>1132971.5599999998</v>
      </c>
    </row>
    <row r="29" spans="1:14" ht="18">
      <c r="A29" s="52" t="s">
        <v>28</v>
      </c>
      <c r="B29" s="244">
        <v>47991.18</v>
      </c>
      <c r="C29" s="244">
        <v>44029.97</v>
      </c>
      <c r="D29" s="244">
        <v>34680.32</v>
      </c>
      <c r="E29" s="309">
        <v>74893.53</v>
      </c>
      <c r="F29" s="309">
        <v>37276.1</v>
      </c>
      <c r="G29" s="309">
        <v>17638.91</v>
      </c>
      <c r="H29" s="87"/>
      <c r="I29" s="87"/>
      <c r="J29" s="87"/>
      <c r="K29" s="87"/>
      <c r="L29" s="87"/>
      <c r="M29" s="87"/>
      <c r="N29" s="88">
        <f t="shared" si="2"/>
        <v>256510.01</v>
      </c>
    </row>
    <row r="30" spans="1:14" ht="18">
      <c r="A30" s="52" t="s">
        <v>29</v>
      </c>
      <c r="B30" s="244">
        <v>3523555.25</v>
      </c>
      <c r="C30" s="244">
        <v>3349441.1</v>
      </c>
      <c r="D30" s="244">
        <v>2852531.68</v>
      </c>
      <c r="E30" s="309">
        <v>4036935.6</v>
      </c>
      <c r="F30" s="309">
        <v>2818268.44</v>
      </c>
      <c r="G30" s="309">
        <v>297719.01</v>
      </c>
      <c r="H30" s="87"/>
      <c r="I30" s="87"/>
      <c r="J30" s="87"/>
      <c r="K30" s="87"/>
      <c r="L30" s="87"/>
      <c r="M30" s="87"/>
      <c r="N30" s="88">
        <f t="shared" si="2"/>
        <v>16878451.079999998</v>
      </c>
    </row>
    <row r="31" spans="1:14" ht="18">
      <c r="A31" s="52" t="s">
        <v>30</v>
      </c>
      <c r="B31" s="244">
        <v>104239000</v>
      </c>
      <c r="C31" s="244">
        <v>0</v>
      </c>
      <c r="D31" s="244">
        <v>1293000</v>
      </c>
      <c r="E31" s="309">
        <v>7992000</v>
      </c>
      <c r="F31" s="309">
        <v>6300000</v>
      </c>
      <c r="G31" s="309">
        <v>72267000</v>
      </c>
      <c r="H31" s="87"/>
      <c r="I31" s="87"/>
      <c r="J31" s="87"/>
      <c r="K31" s="87"/>
      <c r="L31" s="89"/>
      <c r="M31" s="87"/>
      <c r="N31" s="88">
        <f t="shared" si="2"/>
        <v>192091000</v>
      </c>
    </row>
    <row r="32" spans="1:14" ht="18">
      <c r="A32" s="52" t="s">
        <v>31</v>
      </c>
      <c r="B32" s="244">
        <v>2579.3200000000002</v>
      </c>
      <c r="C32" s="244">
        <v>28452.26</v>
      </c>
      <c r="D32" s="244">
        <v>181072.73</v>
      </c>
      <c r="E32" s="309">
        <v>458145.43</v>
      </c>
      <c r="F32" s="309">
        <v>1274133.0900000001</v>
      </c>
      <c r="G32" s="309">
        <v>18356.57</v>
      </c>
      <c r="H32" s="87"/>
      <c r="I32" s="87"/>
      <c r="J32" s="87"/>
      <c r="K32" s="87"/>
      <c r="L32" s="87"/>
      <c r="M32" s="87"/>
      <c r="N32" s="88">
        <f t="shared" si="2"/>
        <v>1962739.4000000001</v>
      </c>
    </row>
    <row r="33" spans="1:14" ht="18">
      <c r="A33" s="52" t="s">
        <v>32</v>
      </c>
      <c r="B33" s="244">
        <v>0</v>
      </c>
      <c r="C33" s="244">
        <v>0</v>
      </c>
      <c r="D33" s="244">
        <v>0</v>
      </c>
      <c r="E33" s="309">
        <v>0</v>
      </c>
      <c r="F33" s="309">
        <v>0</v>
      </c>
      <c r="G33" s="309">
        <v>0</v>
      </c>
      <c r="H33" s="87"/>
      <c r="I33" s="87"/>
      <c r="J33" s="87"/>
      <c r="K33" s="87"/>
      <c r="L33" s="87"/>
      <c r="M33" s="87"/>
      <c r="N33" s="88">
        <f t="shared" si="2"/>
        <v>0</v>
      </c>
    </row>
    <row r="34" spans="1:14" ht="18">
      <c r="A34" s="52" t="s">
        <v>33</v>
      </c>
      <c r="B34" s="244">
        <v>-797642.53</v>
      </c>
      <c r="C34" s="244">
        <v>-1089830.78</v>
      </c>
      <c r="D34" s="244">
        <v>-538383.77</v>
      </c>
      <c r="E34" s="309">
        <v>-845898.01</v>
      </c>
      <c r="F34" s="309">
        <v>-824712.33</v>
      </c>
      <c r="G34" s="309">
        <v>-853349.03</v>
      </c>
      <c r="H34" s="87"/>
      <c r="I34" s="87"/>
      <c r="J34" s="87"/>
      <c r="K34" s="87"/>
      <c r="L34" s="87"/>
      <c r="M34" s="87"/>
      <c r="N34" s="88">
        <f t="shared" si="2"/>
        <v>-4949816.45</v>
      </c>
    </row>
    <row r="35" spans="1:14" ht="18">
      <c r="A35" s="53" t="s">
        <v>34</v>
      </c>
      <c r="B35" s="83">
        <f>SUM(B22:B34)</f>
        <v>149148698.72</v>
      </c>
      <c r="C35" s="83">
        <f>SUM(C22:C34)</f>
        <v>47828630.229999989</v>
      </c>
      <c r="D35" s="83">
        <f>SUM(D22:D34)</f>
        <v>48262560.649999991</v>
      </c>
      <c r="E35" s="83">
        <f t="shared" ref="E35:G35" si="3">SUM(E22:E34)</f>
        <v>48974676.450000003</v>
      </c>
      <c r="F35" s="83">
        <f t="shared" si="3"/>
        <v>46338975.510000013</v>
      </c>
      <c r="G35" s="83">
        <f t="shared" si="3"/>
        <v>108449037.38999999</v>
      </c>
      <c r="H35" s="83"/>
      <c r="I35" s="83"/>
      <c r="J35" s="83"/>
      <c r="K35" s="83"/>
      <c r="L35" s="83"/>
      <c r="M35" s="83"/>
      <c r="N35" s="83">
        <f t="shared" ref="N35" si="4">SUM(N22:N34)</f>
        <v>449002578.94999999</v>
      </c>
    </row>
  </sheetData>
  <mergeCells count="2">
    <mergeCell ref="A2:A3"/>
    <mergeCell ref="A20:A21"/>
  </mergeCells>
  <pageMargins left="0.70866141732283472" right="0.70866141732283472" top="0.74803149606299213" bottom="0.74803149606299213" header="0.31496062992125984" footer="0.31496062992125984"/>
  <pageSetup paperSize="9" scale="75" orientation="landscape" r:id="rId1"/>
  <headerFooter>
    <oddFooter>&amp;R&amp;P</oddFooter>
  </headerFooter>
  <colBreaks count="1" manualBreakCount="1">
    <brk id="7" max="1048575" man="1"/>
  </colBreaks>
</worksheet>
</file>

<file path=xl/worksheets/sheet5.xml><?xml version="1.0" encoding="utf-8"?>
<worksheet xmlns="http://schemas.openxmlformats.org/spreadsheetml/2006/main" xmlns:r="http://schemas.openxmlformats.org/officeDocument/2006/relationships">
  <dimension ref="A1:AQ30"/>
  <sheetViews>
    <sheetView view="pageBreakPreview" zoomScale="73" zoomScaleSheetLayoutView="73" workbookViewId="0">
      <pane xSplit="1" ySplit="2" topLeftCell="B3" activePane="bottomRight" state="frozen"/>
      <selection pane="topRight" activeCell="B1" sqref="B1"/>
      <selection pane="bottomLeft" activeCell="A3" sqref="A3"/>
      <selection pane="bottomRight" activeCell="G16" sqref="G16"/>
    </sheetView>
  </sheetViews>
  <sheetFormatPr defaultRowHeight="15"/>
  <cols>
    <col min="1" max="1" width="49.85546875" customWidth="1"/>
    <col min="2" max="2" width="12.140625" style="19" customWidth="1"/>
    <col min="3" max="3" width="12.28515625" style="19" customWidth="1"/>
    <col min="4" max="4" width="13.85546875" style="19" customWidth="1"/>
    <col min="5" max="5" width="13" style="19" customWidth="1"/>
    <col min="6" max="6" width="11.28515625" style="19" customWidth="1"/>
    <col min="7" max="7" width="13.42578125" style="19" customWidth="1"/>
    <col min="8" max="8" width="14.42578125" style="19" customWidth="1"/>
    <col min="9" max="9" width="12.42578125" style="19" customWidth="1"/>
    <col min="10" max="10" width="12.85546875" style="19" customWidth="1"/>
    <col min="11" max="11" width="15" style="19" customWidth="1"/>
    <col min="12" max="12" width="11.28515625" style="19" customWidth="1"/>
    <col min="13" max="13" width="13.85546875" style="19" customWidth="1"/>
    <col min="14" max="14" width="12.28515625" style="19" bestFit="1" customWidth="1"/>
    <col min="15" max="15" width="13" style="19" customWidth="1"/>
    <col min="16" max="16" width="11.5703125" style="19" customWidth="1"/>
    <col min="17" max="17" width="14" style="19" customWidth="1"/>
    <col min="18" max="18" width="14.7109375" style="19" customWidth="1"/>
    <col min="19" max="19" width="11.85546875" style="19" customWidth="1"/>
    <col min="20" max="20" width="15.140625" style="19" customWidth="1"/>
    <col min="21" max="21" width="13.28515625" style="19" customWidth="1"/>
    <col min="22" max="22" width="12.85546875" style="19" customWidth="1"/>
    <col min="23" max="23" width="11.7109375" style="19" customWidth="1"/>
    <col min="24" max="24" width="13" style="19" customWidth="1"/>
    <col min="25" max="25" width="13.42578125" style="19" customWidth="1"/>
    <col min="26" max="26" width="12.28515625" style="19" bestFit="1" customWidth="1"/>
    <col min="27" max="27" width="11.28515625" style="19" customWidth="1"/>
    <col min="28" max="28" width="11.7109375" style="19" customWidth="1"/>
    <col min="29" max="29" width="12.7109375" style="19" customWidth="1"/>
    <col min="30" max="30" width="11.42578125" style="19" customWidth="1"/>
    <col min="31" max="31" width="12.85546875" style="19" customWidth="1"/>
    <col min="32" max="32" width="13.5703125" style="19" customWidth="1"/>
    <col min="33" max="33" width="11.42578125" style="19" customWidth="1"/>
    <col min="34" max="34" width="12.85546875" style="19" customWidth="1"/>
    <col min="35" max="35" width="15.5703125" style="19" customWidth="1"/>
    <col min="36" max="36" width="11.140625" style="19" customWidth="1"/>
    <col min="37" max="39" width="17.7109375" style="19" customWidth="1"/>
    <col min="40" max="40" width="13.42578125" style="19" customWidth="1"/>
    <col min="41" max="42" width="17.7109375" style="19" hidden="1" customWidth="1"/>
    <col min="43" max="43" width="9.140625" style="19"/>
  </cols>
  <sheetData>
    <row r="1" spans="1:42" ht="16.5">
      <c r="A1" s="392" t="s">
        <v>110</v>
      </c>
      <c r="B1" s="392"/>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78"/>
      <c r="AP1" s="78"/>
    </row>
    <row r="2" spans="1:42" ht="16.5">
      <c r="A2" s="20"/>
      <c r="B2" s="391">
        <v>41091</v>
      </c>
      <c r="C2" s="391"/>
      <c r="D2" s="391"/>
      <c r="E2" s="391">
        <v>41122</v>
      </c>
      <c r="F2" s="391"/>
      <c r="G2" s="391"/>
      <c r="H2" s="391">
        <v>41153</v>
      </c>
      <c r="I2" s="391"/>
      <c r="J2" s="391"/>
      <c r="K2" s="391">
        <v>41183</v>
      </c>
      <c r="L2" s="391"/>
      <c r="M2" s="391"/>
      <c r="N2" s="391">
        <v>41214</v>
      </c>
      <c r="O2" s="391"/>
      <c r="P2" s="391"/>
      <c r="Q2" s="391">
        <v>41244</v>
      </c>
      <c r="R2" s="391"/>
      <c r="S2" s="391"/>
      <c r="T2" s="391">
        <v>41275</v>
      </c>
      <c r="U2" s="391"/>
      <c r="V2" s="391"/>
      <c r="W2" s="391">
        <v>41306</v>
      </c>
      <c r="X2" s="391"/>
      <c r="Y2" s="391"/>
      <c r="Z2" s="391">
        <v>41334</v>
      </c>
      <c r="AA2" s="391"/>
      <c r="AB2" s="391"/>
      <c r="AC2" s="391">
        <v>41365</v>
      </c>
      <c r="AD2" s="391"/>
      <c r="AE2" s="391"/>
      <c r="AF2" s="391">
        <v>41395</v>
      </c>
      <c r="AG2" s="391"/>
      <c r="AH2" s="391"/>
      <c r="AI2" s="391">
        <v>41426</v>
      </c>
      <c r="AJ2" s="391"/>
      <c r="AK2" s="391"/>
      <c r="AL2" s="391" t="s">
        <v>59</v>
      </c>
      <c r="AM2" s="391"/>
      <c r="AN2" s="391"/>
      <c r="AO2" s="79"/>
      <c r="AP2" s="79"/>
    </row>
    <row r="3" spans="1:42" ht="16.5">
      <c r="A3" s="21"/>
      <c r="B3" s="64" t="s">
        <v>35</v>
      </c>
      <c r="C3" s="64" t="s">
        <v>36</v>
      </c>
      <c r="D3" s="64" t="s">
        <v>37</v>
      </c>
      <c r="E3" s="64" t="s">
        <v>35</v>
      </c>
      <c r="F3" s="64" t="s">
        <v>36</v>
      </c>
      <c r="G3" s="64" t="s">
        <v>37</v>
      </c>
      <c r="H3" s="64" t="s">
        <v>35</v>
      </c>
      <c r="I3" s="64" t="s">
        <v>36</v>
      </c>
      <c r="J3" s="64" t="s">
        <v>37</v>
      </c>
      <c r="K3" s="64" t="s">
        <v>35</v>
      </c>
      <c r="L3" s="64" t="s">
        <v>36</v>
      </c>
      <c r="M3" s="64" t="s">
        <v>37</v>
      </c>
      <c r="N3" s="64" t="s">
        <v>35</v>
      </c>
      <c r="O3" s="64" t="s">
        <v>36</v>
      </c>
      <c r="P3" s="64" t="s">
        <v>37</v>
      </c>
      <c r="Q3" s="64" t="s">
        <v>35</v>
      </c>
      <c r="R3" s="64" t="s">
        <v>36</v>
      </c>
      <c r="S3" s="64" t="s">
        <v>37</v>
      </c>
      <c r="T3" s="64" t="s">
        <v>35</v>
      </c>
      <c r="U3" s="64" t="s">
        <v>36</v>
      </c>
      <c r="V3" s="64" t="s">
        <v>37</v>
      </c>
      <c r="W3" s="64" t="s">
        <v>35</v>
      </c>
      <c r="X3" s="64" t="s">
        <v>36</v>
      </c>
      <c r="Y3" s="64" t="s">
        <v>37</v>
      </c>
      <c r="Z3" s="64" t="s">
        <v>35</v>
      </c>
      <c r="AA3" s="64" t="s">
        <v>36</v>
      </c>
      <c r="AB3" s="64" t="s">
        <v>37</v>
      </c>
      <c r="AC3" s="64" t="s">
        <v>35</v>
      </c>
      <c r="AD3" s="64" t="s">
        <v>36</v>
      </c>
      <c r="AE3" s="64" t="s">
        <v>37</v>
      </c>
      <c r="AF3" s="64" t="s">
        <v>35</v>
      </c>
      <c r="AG3" s="64" t="s">
        <v>36</v>
      </c>
      <c r="AH3" s="64" t="s">
        <v>37</v>
      </c>
      <c r="AI3" s="64" t="s">
        <v>35</v>
      </c>
      <c r="AJ3" s="64" t="s">
        <v>36</v>
      </c>
      <c r="AK3" s="64" t="s">
        <v>37</v>
      </c>
      <c r="AL3" s="64" t="s">
        <v>35</v>
      </c>
      <c r="AM3" s="64" t="s">
        <v>36</v>
      </c>
      <c r="AN3" s="64" t="s">
        <v>37</v>
      </c>
      <c r="AO3" s="80"/>
      <c r="AP3" s="80"/>
    </row>
    <row r="4" spans="1:42" ht="18">
      <c r="A4" s="53" t="s">
        <v>38</v>
      </c>
      <c r="B4" s="65" t="s">
        <v>39</v>
      </c>
      <c r="C4" s="65" t="s">
        <v>39</v>
      </c>
      <c r="D4" s="65" t="s">
        <v>39</v>
      </c>
      <c r="E4" s="65" t="s">
        <v>39</v>
      </c>
      <c r="F4" s="65" t="s">
        <v>39</v>
      </c>
      <c r="G4" s="65" t="s">
        <v>39</v>
      </c>
      <c r="H4" s="65" t="s">
        <v>39</v>
      </c>
      <c r="I4" s="65" t="s">
        <v>39</v>
      </c>
      <c r="J4" s="65" t="s">
        <v>39</v>
      </c>
      <c r="K4" s="65" t="s">
        <v>39</v>
      </c>
      <c r="L4" s="65" t="s">
        <v>39</v>
      </c>
      <c r="M4" s="65" t="s">
        <v>39</v>
      </c>
      <c r="N4" s="65" t="s">
        <v>39</v>
      </c>
      <c r="O4" s="65" t="s">
        <v>39</v>
      </c>
      <c r="P4" s="65" t="s">
        <v>39</v>
      </c>
      <c r="Q4" s="65" t="s">
        <v>39</v>
      </c>
      <c r="R4" s="65" t="s">
        <v>39</v>
      </c>
      <c r="S4" s="65" t="s">
        <v>39</v>
      </c>
      <c r="T4" s="65" t="s">
        <v>39</v>
      </c>
      <c r="U4" s="65" t="s">
        <v>39</v>
      </c>
      <c r="V4" s="65" t="s">
        <v>39</v>
      </c>
      <c r="W4" s="65" t="s">
        <v>39</v>
      </c>
      <c r="X4" s="65" t="s">
        <v>39</v>
      </c>
      <c r="Y4" s="65" t="s">
        <v>39</v>
      </c>
      <c r="Z4" s="65" t="s">
        <v>39</v>
      </c>
      <c r="AA4" s="65" t="s">
        <v>39</v>
      </c>
      <c r="AB4" s="65" t="s">
        <v>39</v>
      </c>
      <c r="AC4" s="65" t="s">
        <v>39</v>
      </c>
      <c r="AD4" s="65" t="s">
        <v>39</v>
      </c>
      <c r="AE4" s="65" t="s">
        <v>39</v>
      </c>
      <c r="AF4" s="65" t="s">
        <v>39</v>
      </c>
      <c r="AG4" s="65" t="s">
        <v>39</v>
      </c>
      <c r="AH4" s="65" t="s">
        <v>39</v>
      </c>
      <c r="AI4" s="65" t="s">
        <v>39</v>
      </c>
      <c r="AJ4" s="65" t="s">
        <v>39</v>
      </c>
      <c r="AK4" s="65" t="s">
        <v>39</v>
      </c>
      <c r="AL4" s="65" t="s">
        <v>39</v>
      </c>
      <c r="AM4" s="65" t="s">
        <v>39</v>
      </c>
      <c r="AN4" s="65" t="s">
        <v>39</v>
      </c>
      <c r="AO4" s="80"/>
      <c r="AP4" s="80"/>
    </row>
    <row r="5" spans="1:42" ht="18">
      <c r="A5" s="60" t="s">
        <v>40</v>
      </c>
      <c r="B5" s="90">
        <v>878383.56134757143</v>
      </c>
      <c r="C5" s="90"/>
      <c r="D5" s="90"/>
      <c r="E5" s="90">
        <v>713384.56327572721</v>
      </c>
      <c r="F5" s="90"/>
      <c r="G5" s="90"/>
      <c r="H5" s="90">
        <v>475667.9587376889</v>
      </c>
      <c r="I5" s="90"/>
      <c r="J5" s="90"/>
      <c r="K5" s="90">
        <v>667039.55400252983</v>
      </c>
      <c r="L5" s="90"/>
      <c r="M5" s="90"/>
      <c r="N5" s="90">
        <v>1855871.5582151143</v>
      </c>
      <c r="O5" s="90"/>
      <c r="P5" s="90"/>
      <c r="Q5" s="90">
        <v>570152.71877448179</v>
      </c>
      <c r="R5" s="90">
        <v>500000</v>
      </c>
      <c r="S5" s="90"/>
      <c r="T5" s="90">
        <v>461260.03195903648</v>
      </c>
      <c r="U5" s="90"/>
      <c r="V5" s="90"/>
      <c r="W5" s="90">
        <v>377928.57425606251</v>
      </c>
      <c r="X5" s="90"/>
      <c r="Y5" s="90"/>
      <c r="Z5" s="90">
        <v>552088.87363743002</v>
      </c>
      <c r="AA5" s="90"/>
      <c r="AB5" s="90"/>
      <c r="AC5" s="90">
        <v>450521.4893310311</v>
      </c>
      <c r="AD5" s="90"/>
      <c r="AE5" s="90"/>
      <c r="AF5" s="90">
        <v>430856.8504427757</v>
      </c>
      <c r="AG5" s="90"/>
      <c r="AH5" s="90"/>
      <c r="AI5" s="90">
        <v>537223.13667754014</v>
      </c>
      <c r="AJ5" s="90">
        <v>0</v>
      </c>
      <c r="AK5" s="90"/>
      <c r="AL5" s="90">
        <f>AI5+AF5+AC5+Z5+T5+Q5+N5+K5+H5+E5+B5+W5</f>
        <v>7970378.8706569895</v>
      </c>
      <c r="AM5" s="90">
        <f t="shared" ref="AM5:AM13" si="0">C5+F5+I5+L5+O5+R5+U5+X5+AA5+AG5+AJ5+AD5</f>
        <v>500000</v>
      </c>
      <c r="AN5" s="90">
        <f>D5+G5+J5+M5+P5+S5+V5+Y5+AB5+AE5+AH5+AK5</f>
        <v>0</v>
      </c>
      <c r="AO5" s="81"/>
      <c r="AP5" s="81"/>
    </row>
    <row r="6" spans="1:42" ht="18">
      <c r="A6" s="61" t="s">
        <v>41</v>
      </c>
      <c r="B6" s="90">
        <v>1795542.0462670813</v>
      </c>
      <c r="C6" s="90"/>
      <c r="D6" s="90">
        <v>0</v>
      </c>
      <c r="E6" s="90">
        <v>2608764.2144906856</v>
      </c>
      <c r="F6" s="90"/>
      <c r="G6" s="90">
        <v>0</v>
      </c>
      <c r="H6" s="90">
        <v>1863408.8096986187</v>
      </c>
      <c r="I6" s="90"/>
      <c r="J6" s="90">
        <v>0</v>
      </c>
      <c r="K6" s="90">
        <v>1849325.2582849595</v>
      </c>
      <c r="L6" s="90"/>
      <c r="M6" s="90">
        <v>0</v>
      </c>
      <c r="N6" s="90">
        <v>1903146.3829661254</v>
      </c>
      <c r="O6" s="90"/>
      <c r="P6" s="90">
        <v>0</v>
      </c>
      <c r="Q6" s="90">
        <v>2653968.0086067598</v>
      </c>
      <c r="R6" s="90"/>
      <c r="S6" s="90">
        <v>0</v>
      </c>
      <c r="T6" s="90">
        <v>2164077.0299231461</v>
      </c>
      <c r="U6" s="90"/>
      <c r="V6" s="90">
        <v>0</v>
      </c>
      <c r="W6" s="90">
        <v>1813192.1973948483</v>
      </c>
      <c r="X6" s="90"/>
      <c r="Y6" s="90">
        <v>1000</v>
      </c>
      <c r="Z6" s="90">
        <v>1853104.8150900837</v>
      </c>
      <c r="AA6" s="90"/>
      <c r="AB6" s="90">
        <v>100</v>
      </c>
      <c r="AC6" s="90">
        <v>1816143.5914406166</v>
      </c>
      <c r="AD6" s="90"/>
      <c r="AE6" s="90">
        <v>0</v>
      </c>
      <c r="AF6" s="90">
        <v>1571741.2871384644</v>
      </c>
      <c r="AG6" s="90"/>
      <c r="AH6" s="90">
        <v>0</v>
      </c>
      <c r="AI6" s="90">
        <v>2099890.7186986073</v>
      </c>
      <c r="AJ6" s="90"/>
      <c r="AK6" s="90">
        <v>0</v>
      </c>
      <c r="AL6" s="90">
        <f t="shared" ref="AL6:AL13" si="1">AI6+AF6+AC6+Z6+T6+Q6+N6+K6+H6+E6+B6+W6</f>
        <v>23992304.359999996</v>
      </c>
      <c r="AM6" s="90">
        <f t="shared" si="0"/>
        <v>0</v>
      </c>
      <c r="AN6" s="90">
        <f t="shared" ref="AN6:AN13" si="2">D6+G6+J6+M6+P6+S6+V6+Y6+AB6+AE6+AH6+AK6</f>
        <v>1100</v>
      </c>
      <c r="AO6" s="81"/>
      <c r="AP6" s="81"/>
    </row>
    <row r="7" spans="1:42" ht="18">
      <c r="A7" s="61" t="s">
        <v>42</v>
      </c>
      <c r="B7" s="90">
        <v>3574422.5247996212</v>
      </c>
      <c r="C7" s="90"/>
      <c r="D7" s="90">
        <v>86094157.801662296</v>
      </c>
      <c r="E7" s="90">
        <v>2819763.5441490542</v>
      </c>
      <c r="F7" s="90"/>
      <c r="G7" s="90">
        <v>5647364.6625636602</v>
      </c>
      <c r="H7" s="90">
        <v>3537498.4886039933</v>
      </c>
      <c r="I7" s="91"/>
      <c r="J7" s="90">
        <v>6259562.8612181004</v>
      </c>
      <c r="K7" s="90">
        <v>7195956.0673762569</v>
      </c>
      <c r="L7" s="90"/>
      <c r="M7" s="90">
        <v>5506751.5141103799</v>
      </c>
      <c r="N7" s="90">
        <v>5112944.1182001056</v>
      </c>
      <c r="O7" s="90"/>
      <c r="P7" s="90">
        <v>68342055.243173897</v>
      </c>
      <c r="Q7" s="90">
        <v>9642316.0427377056</v>
      </c>
      <c r="R7" s="91">
        <v>500000</v>
      </c>
      <c r="S7" s="90">
        <v>7976629.6209785901</v>
      </c>
      <c r="T7" s="90">
        <v>3068145.6549580786</v>
      </c>
      <c r="U7" s="91"/>
      <c r="V7" s="90">
        <v>5679034.9126585601</v>
      </c>
      <c r="W7" s="90">
        <v>1711968.0454928686</v>
      </c>
      <c r="X7" s="91"/>
      <c r="Y7" s="90">
        <v>5717232.4563056501</v>
      </c>
      <c r="Z7" s="90">
        <v>3437968.2541624396</v>
      </c>
      <c r="AA7" s="91"/>
      <c r="AB7" s="90">
        <v>52856202.255332597</v>
      </c>
      <c r="AC7" s="90">
        <v>3927417.5732061928</v>
      </c>
      <c r="AD7" s="91"/>
      <c r="AE7" s="90">
        <v>6562543.9763363004</v>
      </c>
      <c r="AF7" s="90">
        <v>3577214.385704916</v>
      </c>
      <c r="AG7" s="91"/>
      <c r="AH7" s="90">
        <v>5692562.3427796196</v>
      </c>
      <c r="AI7" s="90">
        <v>3163356.25126576</v>
      </c>
      <c r="AJ7" s="90">
        <v>1000000</v>
      </c>
      <c r="AK7" s="90">
        <v>6263888.3528803298</v>
      </c>
      <c r="AL7" s="90">
        <f t="shared" si="1"/>
        <v>50768970.950656995</v>
      </c>
      <c r="AM7" s="90">
        <f t="shared" si="0"/>
        <v>1500000</v>
      </c>
      <c r="AN7" s="90">
        <f t="shared" si="2"/>
        <v>262597985.99999997</v>
      </c>
      <c r="AO7" s="81"/>
      <c r="AP7" s="81"/>
    </row>
    <row r="8" spans="1:42" ht="18">
      <c r="A8" s="61" t="s">
        <v>43</v>
      </c>
      <c r="B8" s="90">
        <v>2825603.2332823649</v>
      </c>
      <c r="C8" s="90"/>
      <c r="D8" s="90">
        <v>0</v>
      </c>
      <c r="E8" s="90">
        <v>3183930.0529662259</v>
      </c>
      <c r="F8" s="90"/>
      <c r="G8" s="90">
        <v>167.17857142857099</v>
      </c>
      <c r="H8" s="90">
        <v>2314534.0846937951</v>
      </c>
      <c r="I8" s="90"/>
      <c r="J8" s="90">
        <v>133.92857142857099</v>
      </c>
      <c r="K8" s="90">
        <v>2698892.7242528293</v>
      </c>
      <c r="L8" s="90"/>
      <c r="M8" s="90">
        <v>8.9285714285714306</v>
      </c>
      <c r="N8" s="90">
        <v>3249105.964355289</v>
      </c>
      <c r="O8" s="90"/>
      <c r="P8" s="90">
        <v>0</v>
      </c>
      <c r="Q8" s="90">
        <v>3000417.7908271393</v>
      </c>
      <c r="R8" s="90">
        <v>500000</v>
      </c>
      <c r="S8" s="90">
        <v>0</v>
      </c>
      <c r="T8" s="90">
        <v>2446487.8429074665</v>
      </c>
      <c r="U8" s="90"/>
      <c r="V8" s="90">
        <v>0</v>
      </c>
      <c r="W8" s="90">
        <v>3341127.6693018358</v>
      </c>
      <c r="X8" s="90"/>
      <c r="Y8" s="90">
        <v>71.428571428571402</v>
      </c>
      <c r="Z8" s="90">
        <v>3225667.4251756165</v>
      </c>
      <c r="AA8" s="90"/>
      <c r="AB8" s="90">
        <v>48.75</v>
      </c>
      <c r="AC8" s="90">
        <v>2687569.9829198136</v>
      </c>
      <c r="AD8" s="90"/>
      <c r="AE8" s="90">
        <v>17.8571428571429</v>
      </c>
      <c r="AF8" s="90">
        <v>3193253.0212430255</v>
      </c>
      <c r="AG8" s="90"/>
      <c r="AH8" s="90"/>
      <c r="AI8" s="90">
        <v>2987466.8805138785</v>
      </c>
      <c r="AJ8" s="90"/>
      <c r="AK8" s="90"/>
      <c r="AL8" s="90">
        <f t="shared" si="1"/>
        <v>35154056.672439277</v>
      </c>
      <c r="AM8" s="90">
        <f t="shared" si="0"/>
        <v>500000</v>
      </c>
      <c r="AN8" s="90">
        <f t="shared" si="2"/>
        <v>448.0714285714277</v>
      </c>
      <c r="AO8" s="81"/>
      <c r="AP8" s="81"/>
    </row>
    <row r="9" spans="1:42" ht="18">
      <c r="A9" s="62" t="s">
        <v>44</v>
      </c>
      <c r="B9" s="90">
        <v>1945137.0197053989</v>
      </c>
      <c r="C9" s="90"/>
      <c r="D9" s="90">
        <v>2552158.2052169</v>
      </c>
      <c r="E9" s="90">
        <v>1345794.9694170551</v>
      </c>
      <c r="F9" s="90"/>
      <c r="G9" s="90">
        <v>45146.729673638802</v>
      </c>
      <c r="H9" s="90">
        <v>1614216.9456906735</v>
      </c>
      <c r="I9" s="90">
        <v>518954.17323459324</v>
      </c>
      <c r="J9" s="90">
        <v>40879.1765687312</v>
      </c>
      <c r="K9" s="90">
        <v>976604.58412944945</v>
      </c>
      <c r="L9" s="90">
        <v>471886.53202079859</v>
      </c>
      <c r="M9" s="90">
        <v>48800.998412956797</v>
      </c>
      <c r="N9" s="90">
        <v>1171821.0720861224</v>
      </c>
      <c r="O9" s="90">
        <v>1027543.3034384891</v>
      </c>
      <c r="P9" s="90">
        <v>1467459.5108942101</v>
      </c>
      <c r="Q9" s="90">
        <v>2198533.1759880502</v>
      </c>
      <c r="R9" s="90">
        <v>1779481.2232568499</v>
      </c>
      <c r="S9" s="90">
        <v>36063.9592658908</v>
      </c>
      <c r="T9" s="90">
        <v>942753.41720647365</v>
      </c>
      <c r="U9" s="90">
        <v>221877.45354256409</v>
      </c>
      <c r="V9" s="90">
        <v>42021.475339789999</v>
      </c>
      <c r="W9" s="90">
        <v>1084944.4142828858</v>
      </c>
      <c r="X9" s="90">
        <v>175687.1234527062</v>
      </c>
      <c r="Y9" s="90">
        <v>34875.711524375401</v>
      </c>
      <c r="Z9" s="90">
        <v>1721275.4387007761</v>
      </c>
      <c r="AA9" s="90"/>
      <c r="AB9" s="90">
        <v>1116990.3739434199</v>
      </c>
      <c r="AC9" s="90">
        <v>836393.08047629276</v>
      </c>
      <c r="AD9" s="90">
        <v>201464.84341249889</v>
      </c>
      <c r="AE9" s="90">
        <v>37138.2654431513</v>
      </c>
      <c r="AF9" s="90">
        <v>1093356.6016015564</v>
      </c>
      <c r="AG9" s="90">
        <v>159661.33974920394</v>
      </c>
      <c r="AH9" s="90">
        <v>39962.388500040703</v>
      </c>
      <c r="AI9" s="90">
        <v>3393700.9794664467</v>
      </c>
      <c r="AJ9" s="90">
        <v>943444.00789229572</v>
      </c>
      <c r="AK9" s="90">
        <v>52158.205216895898</v>
      </c>
      <c r="AL9" s="90">
        <f t="shared" si="1"/>
        <v>18324531.698751178</v>
      </c>
      <c r="AM9" s="90">
        <f t="shared" si="0"/>
        <v>5500000</v>
      </c>
      <c r="AN9" s="90">
        <f t="shared" si="2"/>
        <v>5513655.0000000009</v>
      </c>
      <c r="AO9" s="81"/>
      <c r="AP9" s="81"/>
    </row>
    <row r="10" spans="1:42" ht="18">
      <c r="A10" s="61" t="s">
        <v>45</v>
      </c>
      <c r="B10" s="90">
        <v>4850704.1884399196</v>
      </c>
      <c r="C10" s="90"/>
      <c r="D10" s="90">
        <v>4944358.1885427097</v>
      </c>
      <c r="E10" s="90">
        <v>7495800.6763514392</v>
      </c>
      <c r="F10" s="90"/>
      <c r="G10" s="90">
        <v>1906992.6825508301</v>
      </c>
      <c r="H10" s="90">
        <v>6805531.0620837491</v>
      </c>
      <c r="I10" s="90"/>
      <c r="J10" s="90">
        <v>1857751.15084432</v>
      </c>
      <c r="K10" s="90">
        <v>7155072.4361305013</v>
      </c>
      <c r="L10" s="91"/>
      <c r="M10" s="90">
        <v>1904638.49835477</v>
      </c>
      <c r="N10" s="90">
        <v>5926194.0267935144</v>
      </c>
      <c r="O10" s="90"/>
      <c r="P10" s="90">
        <v>4109633.8149412698</v>
      </c>
      <c r="Q10" s="90">
        <v>9796831.5997623894</v>
      </c>
      <c r="R10" s="91">
        <v>500000</v>
      </c>
      <c r="S10" s="90">
        <v>1811132.5972608801</v>
      </c>
      <c r="T10" s="90">
        <v>5810225.8174176188</v>
      </c>
      <c r="U10" s="91"/>
      <c r="V10" s="90">
        <v>1694362.3026378099</v>
      </c>
      <c r="W10" s="90">
        <v>6825406.5186256757</v>
      </c>
      <c r="X10" s="91"/>
      <c r="Y10" s="90">
        <v>1669658.8964933299</v>
      </c>
      <c r="Z10" s="90">
        <v>7514670.4908948056</v>
      </c>
      <c r="AA10" s="91"/>
      <c r="AB10" s="90">
        <v>3590937.2143838601</v>
      </c>
      <c r="AC10" s="90">
        <v>6499294.1580771459</v>
      </c>
      <c r="AD10" s="91"/>
      <c r="AE10" s="90">
        <v>1702507.6641520001</v>
      </c>
      <c r="AF10" s="90">
        <v>5821968.1701662531</v>
      </c>
      <c r="AG10" s="91"/>
      <c r="AH10" s="90">
        <v>1707432.4126228599</v>
      </c>
      <c r="AI10" s="90">
        <v>6388699.8060453888</v>
      </c>
      <c r="AJ10" s="91"/>
      <c r="AK10" s="90">
        <v>1699074.59721536</v>
      </c>
      <c r="AL10" s="90">
        <f t="shared" si="1"/>
        <v>80890398.950788409</v>
      </c>
      <c r="AM10" s="90">
        <f t="shared" si="0"/>
        <v>500000</v>
      </c>
      <c r="AN10" s="90">
        <f t="shared" si="2"/>
        <v>28598480.020000003</v>
      </c>
      <c r="AO10" s="81"/>
      <c r="AP10" s="81"/>
    </row>
    <row r="11" spans="1:42" ht="18">
      <c r="A11" s="61" t="s">
        <v>46</v>
      </c>
      <c r="B11" s="90">
        <v>4431700.8070760714</v>
      </c>
      <c r="C11" s="90">
        <v>2079517.0970783031</v>
      </c>
      <c r="D11" s="90">
        <v>23002675.019667901</v>
      </c>
      <c r="E11" s="90">
        <v>10421435.515958985</v>
      </c>
      <c r="F11" s="90">
        <v>2394582.9183655973</v>
      </c>
      <c r="G11" s="90">
        <v>53891.378610909604</v>
      </c>
      <c r="H11" s="90">
        <v>13191029.41006727</v>
      </c>
      <c r="I11" s="90">
        <v>5396001.3105481025</v>
      </c>
      <c r="J11" s="90">
        <v>46757.673645105599</v>
      </c>
      <c r="K11" s="90">
        <v>10551899.512648439</v>
      </c>
      <c r="L11" s="90">
        <v>794560.31714883493</v>
      </c>
      <c r="M11" s="90">
        <v>54015.145772543103</v>
      </c>
      <c r="N11" s="90">
        <v>11078653.683500605</v>
      </c>
      <c r="O11" s="90">
        <v>6094570.923811906</v>
      </c>
      <c r="P11" s="90">
        <v>19596584.330965299</v>
      </c>
      <c r="Q11" s="90">
        <v>15499158.225984178</v>
      </c>
      <c r="R11" s="90">
        <v>7017873.722372598</v>
      </c>
      <c r="S11" s="90">
        <v>42470.439593345698</v>
      </c>
      <c r="T11" s="90">
        <v>6685808.9508438632</v>
      </c>
      <c r="U11" s="90">
        <v>3838696.3181925411</v>
      </c>
      <c r="V11" s="90">
        <v>46324.999476375699</v>
      </c>
      <c r="W11" s="90">
        <v>5157718.6399009079</v>
      </c>
      <c r="X11" s="90">
        <v>8648717.9016104639</v>
      </c>
      <c r="Y11" s="90">
        <v>52989.480935576998</v>
      </c>
      <c r="Z11" s="90">
        <v>11775098.89916835</v>
      </c>
      <c r="AA11" s="90">
        <v>13308756.966049902</v>
      </c>
      <c r="AB11" s="90">
        <v>14222317.9471568</v>
      </c>
      <c r="AC11" s="90">
        <v>8316461.9358468186</v>
      </c>
      <c r="AD11" s="90">
        <v>12788986.395287171</v>
      </c>
      <c r="AE11" s="90">
        <v>54316.585843510999</v>
      </c>
      <c r="AF11" s="90">
        <v>10790071.623809377</v>
      </c>
      <c r="AG11" s="90">
        <v>13297206.1986703</v>
      </c>
      <c r="AH11" s="90">
        <v>49927.852803114598</v>
      </c>
      <c r="AI11" s="90">
        <v>11413286.853059074</v>
      </c>
      <c r="AJ11" s="90">
        <v>8995357.9308642745</v>
      </c>
      <c r="AK11" s="90">
        <v>55054.145529560701</v>
      </c>
      <c r="AL11" s="90">
        <f t="shared" si="1"/>
        <v>119312324.05786394</v>
      </c>
      <c r="AM11" s="90">
        <f t="shared" si="0"/>
        <v>84654827.999999985</v>
      </c>
      <c r="AN11" s="90">
        <f t="shared" si="2"/>
        <v>57277325.00000003</v>
      </c>
      <c r="AO11" s="81"/>
      <c r="AP11" s="81"/>
    </row>
    <row r="12" spans="1:42" ht="18">
      <c r="A12" s="62" t="s">
        <v>47</v>
      </c>
      <c r="B12" s="90">
        <v>2889636.2596126324</v>
      </c>
      <c r="C12" s="90"/>
      <c r="D12" s="90">
        <v>3441464.5293992101</v>
      </c>
      <c r="E12" s="90">
        <v>4859434.731075611</v>
      </c>
      <c r="F12" s="90"/>
      <c r="G12" s="90">
        <v>3845965.3037992702</v>
      </c>
      <c r="H12" s="90">
        <v>4508397.3367090663</v>
      </c>
      <c r="I12" s="90"/>
      <c r="J12" s="90">
        <v>3580224.5558598102</v>
      </c>
      <c r="K12" s="90">
        <v>4910704.0910230167</v>
      </c>
      <c r="L12" s="90"/>
      <c r="M12" s="90">
        <v>4392802.7131586904</v>
      </c>
      <c r="N12" s="90">
        <v>5075330.3664691653</v>
      </c>
      <c r="O12" s="90"/>
      <c r="P12" s="90">
        <v>3529407.5559288999</v>
      </c>
      <c r="Q12" s="90">
        <v>5453125.0583244525</v>
      </c>
      <c r="R12" s="90"/>
      <c r="S12" s="90">
        <v>3672992.6070051002</v>
      </c>
      <c r="T12" s="90">
        <v>4464526.705976286</v>
      </c>
      <c r="U12" s="90"/>
      <c r="V12" s="90">
        <v>5221562.3913582601</v>
      </c>
      <c r="W12" s="90">
        <v>5562997.0901372069</v>
      </c>
      <c r="X12" s="90"/>
      <c r="Y12" s="90">
        <v>3888009.2655873499</v>
      </c>
      <c r="Z12" s="90">
        <v>6108892.1136436313</v>
      </c>
      <c r="AA12" s="90"/>
      <c r="AB12" s="90">
        <v>4305798.7589503499</v>
      </c>
      <c r="AC12" s="90">
        <v>5277194.4622393539</v>
      </c>
      <c r="AD12" s="90"/>
      <c r="AE12" s="90">
        <v>3286104.62846873</v>
      </c>
      <c r="AF12" s="90">
        <v>4959111.3786401236</v>
      </c>
      <c r="AG12" s="90"/>
      <c r="AH12" s="90">
        <v>4035886.2628796501</v>
      </c>
      <c r="AI12" s="90">
        <v>5449777.2361494508</v>
      </c>
      <c r="AJ12" s="90"/>
      <c r="AK12" s="90">
        <v>4274031.4286046801</v>
      </c>
      <c r="AL12" s="90">
        <f t="shared" si="1"/>
        <v>59519126.830000006</v>
      </c>
      <c r="AM12" s="90">
        <f t="shared" si="0"/>
        <v>0</v>
      </c>
      <c r="AN12" s="90">
        <f t="shared" si="2"/>
        <v>47474250.000999995</v>
      </c>
      <c r="AO12" s="81"/>
      <c r="AP12" s="81"/>
    </row>
    <row r="13" spans="1:42" ht="18">
      <c r="A13" s="63" t="s">
        <v>48</v>
      </c>
      <c r="B13" s="90">
        <v>27254330.938456725</v>
      </c>
      <c r="C13" s="90"/>
      <c r="D13" s="90">
        <v>31566039.578349501</v>
      </c>
      <c r="E13" s="90">
        <v>32169848.786906283</v>
      </c>
      <c r="F13" s="90">
        <v>593087</v>
      </c>
      <c r="G13" s="90">
        <v>32076742.0219016</v>
      </c>
      <c r="H13" s="92">
        <v>27798336.186147097</v>
      </c>
      <c r="I13" s="90">
        <v>871731</v>
      </c>
      <c r="J13" s="90">
        <v>31449772.300391901</v>
      </c>
      <c r="K13" s="90">
        <v>29562131.476135865</v>
      </c>
      <c r="L13" s="91">
        <v>2804612.9675582852</v>
      </c>
      <c r="M13" s="90">
        <v>30410936.071565699</v>
      </c>
      <c r="N13" s="90">
        <v>30428127.489677701</v>
      </c>
      <c r="O13" s="90">
        <v>819576.51492288092</v>
      </c>
      <c r="P13" s="90">
        <v>30178947.757884201</v>
      </c>
      <c r="Q13" s="90">
        <v>37340726.441865601</v>
      </c>
      <c r="R13" s="91">
        <v>5000000</v>
      </c>
      <c r="S13" s="90">
        <v>30806043.3203311</v>
      </c>
      <c r="T13" s="90">
        <v>23805480.406905208</v>
      </c>
      <c r="U13" s="91">
        <v>4000000</v>
      </c>
      <c r="V13" s="90">
        <v>27771576.404142901</v>
      </c>
      <c r="W13" s="90">
        <v>28220898.123924881</v>
      </c>
      <c r="X13" s="91">
        <v>5330989.7780498872</v>
      </c>
      <c r="Y13" s="90">
        <v>27297724.455578499</v>
      </c>
      <c r="Z13" s="92">
        <v>26407465.881405342</v>
      </c>
      <c r="AA13" s="90">
        <v>2500000</v>
      </c>
      <c r="AB13" s="90">
        <v>28221792.326089401</v>
      </c>
      <c r="AC13" s="90">
        <v>27819160.607185774</v>
      </c>
      <c r="AD13" s="90">
        <v>1000000</v>
      </c>
      <c r="AE13" s="90">
        <v>29386373.015079599</v>
      </c>
      <c r="AF13" s="90">
        <v>24679112.350757208</v>
      </c>
      <c r="AG13" s="90">
        <v>1500000</v>
      </c>
      <c r="AH13" s="90">
        <v>28166181.8217487</v>
      </c>
      <c r="AI13" s="90">
        <v>30535419.279475477</v>
      </c>
      <c r="AJ13" s="90">
        <v>1080002.7394689471</v>
      </c>
      <c r="AK13" s="90">
        <v>28417006.9269371</v>
      </c>
      <c r="AL13" s="90">
        <f t="shared" si="1"/>
        <v>346021037.9688431</v>
      </c>
      <c r="AM13" s="90">
        <f t="shared" si="0"/>
        <v>25500000</v>
      </c>
      <c r="AN13" s="90">
        <f t="shared" si="2"/>
        <v>355749136.00000018</v>
      </c>
      <c r="AO13" s="81"/>
      <c r="AP13" s="81"/>
    </row>
    <row r="14" spans="1:42" ht="18">
      <c r="A14" s="53" t="s">
        <v>49</v>
      </c>
      <c r="B14" s="84">
        <f>SUM(B5:B13)</f>
        <v>50445460.57898739</v>
      </c>
      <c r="C14" s="84">
        <f t="shared" ref="C14:AN14" si="3">SUM(C5:C13)</f>
        <v>2079517.0970783031</v>
      </c>
      <c r="D14" s="84">
        <f t="shared" si="3"/>
        <v>151600853.32283852</v>
      </c>
      <c r="E14" s="84">
        <f t="shared" si="3"/>
        <v>65618157.054591067</v>
      </c>
      <c r="F14" s="84">
        <f t="shared" si="3"/>
        <v>2987669.9183655973</v>
      </c>
      <c r="G14" s="84">
        <f t="shared" si="3"/>
        <v>43576269.957671337</v>
      </c>
      <c r="H14" s="84">
        <f t="shared" si="3"/>
        <v>62108620.282431945</v>
      </c>
      <c r="I14" s="84">
        <f t="shared" si="3"/>
        <v>6786686.4837826956</v>
      </c>
      <c r="J14" s="84">
        <f t="shared" si="3"/>
        <v>43235081.647099398</v>
      </c>
      <c r="K14" s="84">
        <f t="shared" si="3"/>
        <v>65567625.703983843</v>
      </c>
      <c r="L14" s="84">
        <f t="shared" si="3"/>
        <v>4071059.8167279186</v>
      </c>
      <c r="M14" s="84">
        <f t="shared" si="3"/>
        <v>42317953.869946465</v>
      </c>
      <c r="N14" s="84">
        <f t="shared" si="3"/>
        <v>65801194.662263736</v>
      </c>
      <c r="O14" s="84">
        <f t="shared" si="3"/>
        <v>7941690.7421732759</v>
      </c>
      <c r="P14" s="84">
        <f t="shared" si="3"/>
        <v>127224088.21378778</v>
      </c>
      <c r="Q14" s="84">
        <f t="shared" si="3"/>
        <v>86155229.062870771</v>
      </c>
      <c r="R14" s="84">
        <f t="shared" si="3"/>
        <v>15797354.945629448</v>
      </c>
      <c r="S14" s="84">
        <f t="shared" si="3"/>
        <v>44345332.544434905</v>
      </c>
      <c r="T14" s="84">
        <f t="shared" si="3"/>
        <v>49848765.858097181</v>
      </c>
      <c r="U14" s="84">
        <f t="shared" si="3"/>
        <v>8060573.7717351057</v>
      </c>
      <c r="V14" s="84">
        <f t="shared" si="3"/>
        <v>40454882.485613696</v>
      </c>
      <c r="W14" s="84">
        <f t="shared" si="3"/>
        <v>54096181.273317173</v>
      </c>
      <c r="X14" s="84">
        <f t="shared" si="3"/>
        <v>14155394.803113058</v>
      </c>
      <c r="Y14" s="84">
        <f t="shared" si="3"/>
        <v>38661561.694996208</v>
      </c>
      <c r="Z14" s="84">
        <f t="shared" si="3"/>
        <v>62596232.191878468</v>
      </c>
      <c r="AA14" s="84">
        <f t="shared" si="3"/>
        <v>15808756.966049902</v>
      </c>
      <c r="AB14" s="84">
        <f t="shared" si="3"/>
        <v>104314187.62585643</v>
      </c>
      <c r="AC14" s="84">
        <f t="shared" si="3"/>
        <v>57630156.880723044</v>
      </c>
      <c r="AD14" s="84">
        <f t="shared" si="3"/>
        <v>13990451.238699669</v>
      </c>
      <c r="AE14" s="84">
        <f t="shared" si="3"/>
        <v>41029001.992466152</v>
      </c>
      <c r="AF14" s="84">
        <f t="shared" si="3"/>
        <v>56116685.669503704</v>
      </c>
      <c r="AG14" s="84">
        <f t="shared" si="3"/>
        <v>14956867.538419504</v>
      </c>
      <c r="AH14" s="84">
        <f t="shared" si="3"/>
        <v>39691953.08133398</v>
      </c>
      <c r="AI14" s="84">
        <f t="shared" si="3"/>
        <v>65968821.141351625</v>
      </c>
      <c r="AJ14" s="84">
        <f t="shared" si="3"/>
        <v>12018804.678225517</v>
      </c>
      <c r="AK14" s="84">
        <f t="shared" si="3"/>
        <v>40761213.656383924</v>
      </c>
      <c r="AL14" s="84">
        <f t="shared" si="3"/>
        <v>741953130.3599999</v>
      </c>
      <c r="AM14" s="84">
        <f>SUM(AM5:AM13)</f>
        <v>118654827.99999999</v>
      </c>
      <c r="AN14" s="84">
        <f t="shared" si="3"/>
        <v>757212380.09242868</v>
      </c>
      <c r="AO14" s="82"/>
      <c r="AP14" s="82"/>
    </row>
    <row r="16" spans="1:42">
      <c r="AD16" s="23"/>
    </row>
    <row r="17" spans="1:42" ht="16.5">
      <c r="A17" s="26" t="s">
        <v>111</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78"/>
      <c r="AP17" s="78"/>
    </row>
    <row r="18" spans="1:42" ht="16.5">
      <c r="A18" s="20"/>
      <c r="B18" s="391">
        <v>41091</v>
      </c>
      <c r="C18" s="391"/>
      <c r="D18" s="391"/>
      <c r="E18" s="391">
        <v>41122</v>
      </c>
      <c r="F18" s="391"/>
      <c r="G18" s="391"/>
      <c r="H18" s="391">
        <v>41153</v>
      </c>
      <c r="I18" s="391"/>
      <c r="J18" s="391"/>
      <c r="K18" s="391">
        <v>41183</v>
      </c>
      <c r="L18" s="391"/>
      <c r="M18" s="391"/>
      <c r="N18" s="391">
        <v>41214</v>
      </c>
      <c r="O18" s="391"/>
      <c r="P18" s="391"/>
      <c r="Q18" s="391">
        <v>41244</v>
      </c>
      <c r="R18" s="391"/>
      <c r="S18" s="391"/>
      <c r="T18" s="391">
        <v>41275</v>
      </c>
      <c r="U18" s="391"/>
      <c r="V18" s="391"/>
      <c r="W18" s="391">
        <v>41306</v>
      </c>
      <c r="X18" s="391"/>
      <c r="Y18" s="391"/>
      <c r="Z18" s="391">
        <v>41334</v>
      </c>
      <c r="AA18" s="391"/>
      <c r="AB18" s="391"/>
      <c r="AC18" s="391">
        <v>41365</v>
      </c>
      <c r="AD18" s="391"/>
      <c r="AE18" s="391"/>
      <c r="AF18" s="391">
        <v>41395</v>
      </c>
      <c r="AG18" s="391"/>
      <c r="AH18" s="391"/>
      <c r="AI18" s="391">
        <v>41426</v>
      </c>
      <c r="AJ18" s="391"/>
      <c r="AK18" s="391"/>
      <c r="AL18" s="391" t="s">
        <v>59</v>
      </c>
      <c r="AM18" s="391"/>
      <c r="AN18" s="391"/>
      <c r="AO18" s="79"/>
      <c r="AP18" s="79"/>
    </row>
    <row r="19" spans="1:42" ht="16.5">
      <c r="A19" s="21"/>
      <c r="B19" s="64" t="s">
        <v>35</v>
      </c>
      <c r="C19" s="64" t="s">
        <v>36</v>
      </c>
      <c r="D19" s="64" t="s">
        <v>37</v>
      </c>
      <c r="E19" s="64" t="s">
        <v>35</v>
      </c>
      <c r="F19" s="64" t="s">
        <v>36</v>
      </c>
      <c r="G19" s="64" t="s">
        <v>37</v>
      </c>
      <c r="H19" s="64" t="s">
        <v>35</v>
      </c>
      <c r="I19" s="64" t="s">
        <v>36</v>
      </c>
      <c r="J19" s="64" t="s">
        <v>37</v>
      </c>
      <c r="K19" s="64" t="s">
        <v>35</v>
      </c>
      <c r="L19" s="64" t="s">
        <v>36</v>
      </c>
      <c r="M19" s="64" t="s">
        <v>37</v>
      </c>
      <c r="N19" s="64" t="s">
        <v>35</v>
      </c>
      <c r="O19" s="64" t="s">
        <v>36</v>
      </c>
      <c r="P19" s="64" t="s">
        <v>37</v>
      </c>
      <c r="Q19" s="64" t="s">
        <v>35</v>
      </c>
      <c r="R19" s="64" t="s">
        <v>36</v>
      </c>
      <c r="S19" s="64" t="s">
        <v>37</v>
      </c>
      <c r="T19" s="64" t="s">
        <v>35</v>
      </c>
      <c r="U19" s="64" t="s">
        <v>36</v>
      </c>
      <c r="V19" s="64" t="s">
        <v>37</v>
      </c>
      <c r="W19" s="64" t="s">
        <v>35</v>
      </c>
      <c r="X19" s="64" t="s">
        <v>36</v>
      </c>
      <c r="Y19" s="64" t="s">
        <v>37</v>
      </c>
      <c r="Z19" s="64" t="s">
        <v>35</v>
      </c>
      <c r="AA19" s="64" t="s">
        <v>36</v>
      </c>
      <c r="AB19" s="64" t="s">
        <v>37</v>
      </c>
      <c r="AC19" s="64" t="s">
        <v>35</v>
      </c>
      <c r="AD19" s="64" t="s">
        <v>36</v>
      </c>
      <c r="AE19" s="64" t="s">
        <v>37</v>
      </c>
      <c r="AF19" s="64" t="s">
        <v>35</v>
      </c>
      <c r="AG19" s="64" t="s">
        <v>36</v>
      </c>
      <c r="AH19" s="64" t="s">
        <v>37</v>
      </c>
      <c r="AI19" s="64" t="s">
        <v>35</v>
      </c>
      <c r="AJ19" s="64" t="s">
        <v>36</v>
      </c>
      <c r="AK19" s="64" t="s">
        <v>37</v>
      </c>
      <c r="AL19" s="64" t="s">
        <v>35</v>
      </c>
      <c r="AM19" s="64" t="s">
        <v>36</v>
      </c>
      <c r="AN19" s="64" t="s">
        <v>37</v>
      </c>
      <c r="AO19" s="80"/>
      <c r="AP19" s="80"/>
    </row>
    <row r="20" spans="1:42" ht="18">
      <c r="A20" s="53" t="s">
        <v>38</v>
      </c>
      <c r="B20" s="65" t="s">
        <v>39</v>
      </c>
      <c r="C20" s="65" t="s">
        <v>39</v>
      </c>
      <c r="D20" s="65" t="s">
        <v>39</v>
      </c>
      <c r="E20" s="65" t="s">
        <v>39</v>
      </c>
      <c r="F20" s="65" t="s">
        <v>39</v>
      </c>
      <c r="G20" s="65" t="s">
        <v>39</v>
      </c>
      <c r="H20" s="65" t="s">
        <v>39</v>
      </c>
      <c r="I20" s="65" t="s">
        <v>39</v>
      </c>
      <c r="J20" s="65" t="s">
        <v>39</v>
      </c>
      <c r="K20" s="65" t="s">
        <v>39</v>
      </c>
      <c r="L20" s="65" t="s">
        <v>39</v>
      </c>
      <c r="M20" s="65" t="s">
        <v>39</v>
      </c>
      <c r="N20" s="65" t="s">
        <v>39</v>
      </c>
      <c r="O20" s="65" t="s">
        <v>39</v>
      </c>
      <c r="P20" s="65" t="s">
        <v>39</v>
      </c>
      <c r="Q20" s="65" t="s">
        <v>39</v>
      </c>
      <c r="R20" s="65" t="s">
        <v>39</v>
      </c>
      <c r="S20" s="65" t="s">
        <v>39</v>
      </c>
      <c r="T20" s="65" t="s">
        <v>39</v>
      </c>
      <c r="U20" s="65" t="s">
        <v>39</v>
      </c>
      <c r="V20" s="65" t="s">
        <v>39</v>
      </c>
      <c r="W20" s="65" t="s">
        <v>39</v>
      </c>
      <c r="X20" s="65" t="s">
        <v>39</v>
      </c>
      <c r="Y20" s="65" t="s">
        <v>39</v>
      </c>
      <c r="Z20" s="65" t="s">
        <v>39</v>
      </c>
      <c r="AA20" s="65" t="s">
        <v>39</v>
      </c>
      <c r="AB20" s="65" t="s">
        <v>39</v>
      </c>
      <c r="AC20" s="65" t="s">
        <v>39</v>
      </c>
      <c r="AD20" s="65" t="s">
        <v>39</v>
      </c>
      <c r="AE20" s="65" t="s">
        <v>39</v>
      </c>
      <c r="AF20" s="65" t="s">
        <v>39</v>
      </c>
      <c r="AG20" s="65" t="s">
        <v>39</v>
      </c>
      <c r="AH20" s="65" t="s">
        <v>39</v>
      </c>
      <c r="AI20" s="65" t="s">
        <v>39</v>
      </c>
      <c r="AJ20" s="65" t="s">
        <v>39</v>
      </c>
      <c r="AK20" s="65" t="s">
        <v>39</v>
      </c>
      <c r="AL20" s="65" t="s">
        <v>39</v>
      </c>
      <c r="AM20" s="65" t="s">
        <v>39</v>
      </c>
      <c r="AN20" s="65" t="s">
        <v>39</v>
      </c>
      <c r="AO20" s="80"/>
      <c r="AP20" s="80"/>
    </row>
    <row r="21" spans="1:42" ht="18">
      <c r="A21" s="60" t="s">
        <v>40</v>
      </c>
      <c r="B21" s="244">
        <v>685391.02999999991</v>
      </c>
      <c r="C21" s="306"/>
      <c r="D21" s="306"/>
      <c r="E21" s="244">
        <v>520569.82000000007</v>
      </c>
      <c r="F21" s="306"/>
      <c r="G21" s="306"/>
      <c r="H21" s="244">
        <v>437779.31000000006</v>
      </c>
      <c r="I21" s="306"/>
      <c r="J21" s="306"/>
      <c r="K21" s="309">
        <v>431529.25</v>
      </c>
      <c r="L21" s="309"/>
      <c r="M21" s="309"/>
      <c r="N21" s="309">
        <v>619656.13000000024</v>
      </c>
      <c r="O21" s="309"/>
      <c r="P21" s="309"/>
      <c r="Q21" s="309">
        <v>714086.33000000042</v>
      </c>
      <c r="R21" s="309"/>
      <c r="S21" s="309"/>
      <c r="T21" s="24"/>
      <c r="U21" s="24"/>
      <c r="V21" s="24"/>
      <c r="W21" s="24"/>
      <c r="X21" s="24"/>
      <c r="Y21" s="24"/>
      <c r="Z21" s="24"/>
      <c r="AA21" s="24"/>
      <c r="AB21" s="24"/>
      <c r="AC21" s="24"/>
      <c r="AD21" s="24"/>
      <c r="AE21" s="24"/>
      <c r="AF21" s="24"/>
      <c r="AG21" s="24"/>
      <c r="AH21" s="24"/>
      <c r="AI21" s="24"/>
      <c r="AJ21" s="24"/>
      <c r="AK21" s="24"/>
      <c r="AL21" s="244">
        <f>B21+E21+H21+K21+N21+Q21</f>
        <v>3409011.870000001</v>
      </c>
      <c r="AM21" s="244">
        <f>C21+F21+I21+L21+O21+R21</f>
        <v>0</v>
      </c>
      <c r="AN21" s="244">
        <f>D21+G21+J21+M21+P21+S21</f>
        <v>0</v>
      </c>
      <c r="AO21" s="34"/>
      <c r="AP21" s="34"/>
    </row>
    <row r="22" spans="1:42" ht="18">
      <c r="A22" s="61" t="s">
        <v>41</v>
      </c>
      <c r="B22" s="244">
        <v>1735460.1700000002</v>
      </c>
      <c r="C22" s="306"/>
      <c r="D22" s="306"/>
      <c r="E22" s="244">
        <v>3249838.15</v>
      </c>
      <c r="F22" s="306"/>
      <c r="G22" s="306"/>
      <c r="H22" s="244">
        <v>1689142.5699999998</v>
      </c>
      <c r="I22" s="306"/>
      <c r="J22" s="306"/>
      <c r="K22" s="309">
        <v>1720370.5999999996</v>
      </c>
      <c r="L22" s="309"/>
      <c r="M22" s="309"/>
      <c r="N22" s="309">
        <v>1875016.5099999998</v>
      </c>
      <c r="O22" s="309"/>
      <c r="P22" s="309"/>
      <c r="Q22" s="309">
        <v>2120547.0300000003</v>
      </c>
      <c r="R22" s="309"/>
      <c r="S22" s="309"/>
      <c r="T22" s="24"/>
      <c r="U22" s="24"/>
      <c r="V22" s="24"/>
      <c r="W22" s="24"/>
      <c r="X22" s="24"/>
      <c r="Y22" s="24"/>
      <c r="Z22" s="24"/>
      <c r="AA22" s="24"/>
      <c r="AB22" s="24"/>
      <c r="AC22" s="24"/>
      <c r="AD22" s="24"/>
      <c r="AE22" s="24"/>
      <c r="AF22" s="24"/>
      <c r="AG22" s="24"/>
      <c r="AH22" s="24"/>
      <c r="AI22" s="24"/>
      <c r="AJ22" s="24"/>
      <c r="AK22" s="24"/>
      <c r="AL22" s="244">
        <f t="shared" ref="AL22:AL29" si="4">B22+E22+H22+K22+N22+Q22</f>
        <v>12390375.030000001</v>
      </c>
      <c r="AM22" s="244">
        <f t="shared" ref="AM22:AM29" si="5">C22+F22+I22+L22+O22+R22</f>
        <v>0</v>
      </c>
      <c r="AN22" s="244">
        <f t="shared" ref="AN22:AN29" si="6">D22+G22+J22+M22+P22+S22</f>
        <v>0</v>
      </c>
      <c r="AO22" s="24"/>
      <c r="AP22" s="34"/>
    </row>
    <row r="23" spans="1:42" ht="18">
      <c r="A23" s="61" t="s">
        <v>42</v>
      </c>
      <c r="B23" s="244">
        <v>3552342.3099999991</v>
      </c>
      <c r="C23" s="306"/>
      <c r="D23" s="306">
        <v>89263289.739999995</v>
      </c>
      <c r="E23" s="244">
        <v>537880.16999999958</v>
      </c>
      <c r="F23" s="306"/>
      <c r="G23" s="306">
        <v>7213168.0599999996</v>
      </c>
      <c r="H23" s="244">
        <v>3296787.620000001</v>
      </c>
      <c r="I23" s="306"/>
      <c r="J23" s="306">
        <v>8265785.9199999999</v>
      </c>
      <c r="K23" s="309">
        <v>4233245.97</v>
      </c>
      <c r="L23" s="309">
        <v>0</v>
      </c>
      <c r="M23" s="309">
        <v>7350137.2400000002</v>
      </c>
      <c r="N23" s="309">
        <v>5284292.4800000014</v>
      </c>
      <c r="O23" s="309">
        <v>10510.87</v>
      </c>
      <c r="P23" s="309">
        <v>9130626.6600000001</v>
      </c>
      <c r="Q23" s="309">
        <v>3962492.5899999994</v>
      </c>
      <c r="R23" s="309">
        <v>0</v>
      </c>
      <c r="S23" s="309">
        <v>58494445.899999999</v>
      </c>
      <c r="T23" s="24"/>
      <c r="U23" s="24"/>
      <c r="V23" s="24"/>
      <c r="W23" s="24"/>
      <c r="X23" s="24"/>
      <c r="Y23" s="24"/>
      <c r="Z23" s="24"/>
      <c r="AA23" s="24"/>
      <c r="AB23" s="24"/>
      <c r="AC23" s="24"/>
      <c r="AD23" s="24"/>
      <c r="AE23" s="24"/>
      <c r="AF23" s="24"/>
      <c r="AG23" s="24"/>
      <c r="AH23" s="24"/>
      <c r="AI23" s="24"/>
      <c r="AJ23" s="24"/>
      <c r="AK23" s="24"/>
      <c r="AL23" s="244">
        <f t="shared" si="4"/>
        <v>20867041.140000001</v>
      </c>
      <c r="AM23" s="244">
        <f t="shared" si="5"/>
        <v>10510.87</v>
      </c>
      <c r="AN23" s="244">
        <f t="shared" si="6"/>
        <v>179717453.51999998</v>
      </c>
      <c r="AO23" s="24"/>
      <c r="AP23" s="34"/>
    </row>
    <row r="24" spans="1:42" ht="18">
      <c r="A24" s="61" t="s">
        <v>43</v>
      </c>
      <c r="B24" s="244">
        <v>2212921.8899999992</v>
      </c>
      <c r="C24" s="306"/>
      <c r="D24" s="306"/>
      <c r="E24" s="244">
        <v>4048570.9999999991</v>
      </c>
      <c r="F24" s="306"/>
      <c r="G24" s="306">
        <v>9</v>
      </c>
      <c r="H24" s="244">
        <v>3406729.0500000003</v>
      </c>
      <c r="I24" s="306">
        <v>6000</v>
      </c>
      <c r="J24" s="306">
        <v>9</v>
      </c>
      <c r="K24" s="309">
        <v>4327310.3000000017</v>
      </c>
      <c r="L24" s="309">
        <v>7890</v>
      </c>
      <c r="M24" s="309"/>
      <c r="N24" s="309">
        <v>4021936.2799999984</v>
      </c>
      <c r="O24" s="309">
        <v>0</v>
      </c>
      <c r="P24" s="309"/>
      <c r="Q24" s="309">
        <v>2994452.5299999989</v>
      </c>
      <c r="R24" s="309">
        <v>2638</v>
      </c>
      <c r="S24" s="309"/>
      <c r="T24" s="24"/>
      <c r="U24" s="24"/>
      <c r="V24" s="24"/>
      <c r="W24" s="24"/>
      <c r="X24" s="24"/>
      <c r="Y24" s="24"/>
      <c r="Z24" s="24"/>
      <c r="AA24" s="24"/>
      <c r="AB24" s="24"/>
      <c r="AC24" s="24"/>
      <c r="AD24" s="24"/>
      <c r="AE24" s="24"/>
      <c r="AF24" s="24"/>
      <c r="AG24" s="24"/>
      <c r="AH24" s="24"/>
      <c r="AI24" s="24"/>
      <c r="AJ24" s="24"/>
      <c r="AK24" s="24"/>
      <c r="AL24" s="244">
        <f t="shared" si="4"/>
        <v>21011921.049999997</v>
      </c>
      <c r="AM24" s="244">
        <f t="shared" si="5"/>
        <v>16528</v>
      </c>
      <c r="AN24" s="244">
        <f t="shared" si="6"/>
        <v>18</v>
      </c>
      <c r="AO24" s="24"/>
      <c r="AP24" s="34"/>
    </row>
    <row r="25" spans="1:42" ht="18">
      <c r="A25" s="62" t="s">
        <v>44</v>
      </c>
      <c r="B25" s="244">
        <v>863099.90000000014</v>
      </c>
      <c r="C25" s="306"/>
      <c r="D25" s="306">
        <v>15510</v>
      </c>
      <c r="E25" s="244">
        <v>1258363.8100000005</v>
      </c>
      <c r="F25" s="306">
        <v>238000</v>
      </c>
      <c r="G25" s="306"/>
      <c r="H25" s="244">
        <v>1320600.9099999999</v>
      </c>
      <c r="I25" s="306"/>
      <c r="J25" s="306">
        <v>17170</v>
      </c>
      <c r="K25" s="309">
        <v>1404095.1799999997</v>
      </c>
      <c r="L25" s="309">
        <v>1288018.53</v>
      </c>
      <c r="M25" s="309">
        <v>15480</v>
      </c>
      <c r="N25" s="309">
        <v>2962180.14</v>
      </c>
      <c r="O25" s="309">
        <v>634588.75</v>
      </c>
      <c r="P25" s="309">
        <v>5007770</v>
      </c>
      <c r="Q25" s="309">
        <v>1680211.1999999995</v>
      </c>
      <c r="R25" s="309">
        <v>553498.96</v>
      </c>
      <c r="S25" s="309">
        <v>0</v>
      </c>
      <c r="T25" s="24"/>
      <c r="U25" s="24"/>
      <c r="V25" s="24"/>
      <c r="W25" s="24"/>
      <c r="X25" s="24"/>
      <c r="Y25" s="24"/>
      <c r="Z25" s="24"/>
      <c r="AA25" s="24"/>
      <c r="AB25" s="24"/>
      <c r="AC25" s="24"/>
      <c r="AD25" s="24"/>
      <c r="AE25" s="24"/>
      <c r="AF25" s="24"/>
      <c r="AG25" s="24"/>
      <c r="AH25" s="24"/>
      <c r="AI25" s="24"/>
      <c r="AJ25" s="24"/>
      <c r="AK25" s="24"/>
      <c r="AL25" s="244">
        <f t="shared" si="4"/>
        <v>9488551.1400000006</v>
      </c>
      <c r="AM25" s="244">
        <f t="shared" si="5"/>
        <v>2714106.24</v>
      </c>
      <c r="AN25" s="244">
        <f t="shared" si="6"/>
        <v>5055930</v>
      </c>
      <c r="AO25" s="24"/>
      <c r="AP25" s="34"/>
    </row>
    <row r="26" spans="1:42" ht="18">
      <c r="A26" s="61" t="s">
        <v>45</v>
      </c>
      <c r="B26" s="244">
        <v>4827475.1399999987</v>
      </c>
      <c r="C26" s="306"/>
      <c r="D26" s="306">
        <v>1499254</v>
      </c>
      <c r="E26" s="244">
        <v>7111438.0199999986</v>
      </c>
      <c r="F26" s="306"/>
      <c r="G26" s="306">
        <v>1897327.29</v>
      </c>
      <c r="H26" s="244">
        <v>5689163.5899999989</v>
      </c>
      <c r="I26" s="306"/>
      <c r="J26" s="306">
        <v>2299533.0299999998</v>
      </c>
      <c r="K26" s="309">
        <v>4894053.3500000006</v>
      </c>
      <c r="L26" s="309"/>
      <c r="M26" s="309">
        <v>2543175.1800000002</v>
      </c>
      <c r="N26" s="309">
        <v>7645788.2300000004</v>
      </c>
      <c r="O26" s="309"/>
      <c r="P26" s="309">
        <v>1978174.93</v>
      </c>
      <c r="Q26" s="309">
        <v>9161947.2700000014</v>
      </c>
      <c r="R26" s="309"/>
      <c r="S26" s="309">
        <v>1874148.56</v>
      </c>
      <c r="T26" s="24"/>
      <c r="U26" s="24"/>
      <c r="V26" s="24"/>
      <c r="W26" s="24"/>
      <c r="X26" s="24"/>
      <c r="Y26" s="24"/>
      <c r="Z26" s="24"/>
      <c r="AA26" s="24"/>
      <c r="AB26" s="24"/>
      <c r="AC26" s="24"/>
      <c r="AD26" s="24"/>
      <c r="AE26" s="24"/>
      <c r="AF26" s="24"/>
      <c r="AG26" s="24"/>
      <c r="AH26" s="24"/>
      <c r="AI26" s="24"/>
      <c r="AJ26" s="24"/>
      <c r="AK26" s="24"/>
      <c r="AL26" s="244">
        <f t="shared" si="4"/>
        <v>39329865.600000001</v>
      </c>
      <c r="AM26" s="244">
        <f t="shared" si="5"/>
        <v>0</v>
      </c>
      <c r="AN26" s="244">
        <f t="shared" si="6"/>
        <v>12091612.99</v>
      </c>
      <c r="AO26" s="24"/>
      <c r="AP26" s="34"/>
    </row>
    <row r="27" spans="1:42" ht="18">
      <c r="A27" s="61" t="s">
        <v>46</v>
      </c>
      <c r="B27" s="244">
        <v>6203032.2800000003</v>
      </c>
      <c r="C27" s="306">
        <v>2215442</v>
      </c>
      <c r="D27" s="306">
        <v>21292822.609999999</v>
      </c>
      <c r="E27" s="244">
        <v>10305190.870000005</v>
      </c>
      <c r="F27" s="306">
        <v>2994272.49</v>
      </c>
      <c r="G27" s="306">
        <v>107361.23</v>
      </c>
      <c r="H27" s="244">
        <v>9126357</v>
      </c>
      <c r="I27" s="306">
        <v>2818745.27</v>
      </c>
      <c r="J27" s="306">
        <v>170661.69</v>
      </c>
      <c r="K27" s="309">
        <v>7938950.9100000011</v>
      </c>
      <c r="L27" s="309">
        <v>4586926.9400000004</v>
      </c>
      <c r="M27" s="309">
        <v>1511431.28</v>
      </c>
      <c r="N27" s="309">
        <v>7987517.580000001</v>
      </c>
      <c r="O27" s="309">
        <v>1772.62</v>
      </c>
      <c r="P27" s="309">
        <v>-1092270.29</v>
      </c>
      <c r="Q27" s="309">
        <v>9255456.6299999952</v>
      </c>
      <c r="R27" s="309">
        <v>2225727.9900000002</v>
      </c>
      <c r="S27" s="309">
        <v>19736366.940000001</v>
      </c>
      <c r="T27" s="24"/>
      <c r="U27" s="24"/>
      <c r="V27" s="24"/>
      <c r="W27" s="24"/>
      <c r="X27" s="24"/>
      <c r="Y27" s="24"/>
      <c r="Z27" s="24"/>
      <c r="AA27" s="24"/>
      <c r="AB27" s="24"/>
      <c r="AC27" s="24"/>
      <c r="AD27" s="24"/>
      <c r="AE27" s="24"/>
      <c r="AF27" s="24"/>
      <c r="AG27" s="24"/>
      <c r="AH27" s="24"/>
      <c r="AI27" s="24"/>
      <c r="AJ27" s="24"/>
      <c r="AK27" s="24"/>
      <c r="AL27" s="244">
        <f t="shared" si="4"/>
        <v>50816505.270000003</v>
      </c>
      <c r="AM27" s="244">
        <f t="shared" si="5"/>
        <v>14842887.309999999</v>
      </c>
      <c r="AN27" s="244">
        <f t="shared" si="6"/>
        <v>41726373.460000008</v>
      </c>
      <c r="AO27" s="24"/>
      <c r="AP27" s="35"/>
    </row>
    <row r="28" spans="1:42" ht="18">
      <c r="A28" s="62" t="s">
        <v>47</v>
      </c>
      <c r="B28" s="244">
        <v>2466911.2199999997</v>
      </c>
      <c r="C28" s="306"/>
      <c r="D28" s="306">
        <v>3553516</v>
      </c>
      <c r="E28" s="244">
        <v>5303773.76</v>
      </c>
      <c r="F28" s="306"/>
      <c r="G28" s="306">
        <v>3675225.74</v>
      </c>
      <c r="H28" s="244">
        <v>5077452.8200000012</v>
      </c>
      <c r="I28" s="306"/>
      <c r="J28" s="306">
        <v>3021001.68</v>
      </c>
      <c r="K28" s="309">
        <v>4458405.6800000006</v>
      </c>
      <c r="L28" s="309"/>
      <c r="M28" s="309">
        <v>4372413.59</v>
      </c>
      <c r="N28" s="309">
        <v>7402503.5799999982</v>
      </c>
      <c r="O28" s="309"/>
      <c r="P28" s="309">
        <v>2926859.53</v>
      </c>
      <c r="Q28" s="309">
        <v>4869777.3499999987</v>
      </c>
      <c r="R28" s="309"/>
      <c r="S28" s="309">
        <v>344298.09</v>
      </c>
      <c r="T28" s="24"/>
      <c r="U28" s="24"/>
      <c r="V28" s="24"/>
      <c r="W28" s="24"/>
      <c r="X28" s="24"/>
      <c r="Y28" s="24"/>
      <c r="Z28" s="24"/>
      <c r="AA28" s="24"/>
      <c r="AB28" s="24"/>
      <c r="AC28" s="24"/>
      <c r="AD28" s="24"/>
      <c r="AE28" s="24"/>
      <c r="AF28" s="24"/>
      <c r="AG28" s="24"/>
      <c r="AH28" s="24"/>
      <c r="AI28" s="24"/>
      <c r="AJ28" s="24"/>
      <c r="AK28" s="24"/>
      <c r="AL28" s="244">
        <f t="shared" si="4"/>
        <v>29578824.409999996</v>
      </c>
      <c r="AM28" s="244">
        <f t="shared" si="5"/>
        <v>0</v>
      </c>
      <c r="AN28" s="244">
        <f t="shared" si="6"/>
        <v>17893314.629999999</v>
      </c>
      <c r="AO28" s="24"/>
      <c r="AP28" s="35"/>
    </row>
    <row r="29" spans="1:42" ht="18">
      <c r="A29" s="63" t="s">
        <v>48</v>
      </c>
      <c r="B29" s="244">
        <v>6201115.629999999</v>
      </c>
      <c r="C29" s="306"/>
      <c r="D29" s="306">
        <v>33524305.850000001</v>
      </c>
      <c r="E29" s="244">
        <v>36901275.330000006</v>
      </c>
      <c r="F29" s="306"/>
      <c r="G29" s="306">
        <v>34935538.909999996</v>
      </c>
      <c r="H29" s="244">
        <v>44579305.679999992</v>
      </c>
      <c r="I29" s="306">
        <v>17231.62</v>
      </c>
      <c r="J29" s="306">
        <v>34488399.329999998</v>
      </c>
      <c r="K29" s="309">
        <v>21494959.249999996</v>
      </c>
      <c r="L29" s="309">
        <v>29877.120000000003</v>
      </c>
      <c r="M29" s="309">
        <v>33182039.16</v>
      </c>
      <c r="N29" s="309">
        <v>29104877.179999996</v>
      </c>
      <c r="O29" s="309">
        <v>327310.14999999997</v>
      </c>
      <c r="P29" s="309">
        <v>28387814.68</v>
      </c>
      <c r="Q29" s="309">
        <v>22291996.159999996</v>
      </c>
      <c r="R29" s="309">
        <v>291912.74</v>
      </c>
      <c r="S29" s="309">
        <v>27999777.899999999</v>
      </c>
      <c r="T29" s="24"/>
      <c r="U29" s="25"/>
      <c r="V29" s="25"/>
      <c r="W29" s="24"/>
      <c r="X29" s="25"/>
      <c r="Y29" s="25"/>
      <c r="Z29" s="24"/>
      <c r="AA29" s="25"/>
      <c r="AB29" s="25"/>
      <c r="AC29" s="24"/>
      <c r="AD29" s="25"/>
      <c r="AE29" s="25"/>
      <c r="AF29" s="24"/>
      <c r="AG29" s="25"/>
      <c r="AH29" s="25"/>
      <c r="AI29" s="24"/>
      <c r="AJ29" s="25"/>
      <c r="AK29" s="25"/>
      <c r="AL29" s="244">
        <f t="shared" si="4"/>
        <v>160573529.22999999</v>
      </c>
      <c r="AM29" s="244">
        <f t="shared" si="5"/>
        <v>666331.62999999989</v>
      </c>
      <c r="AN29" s="244">
        <f t="shared" si="6"/>
        <v>192517875.83000001</v>
      </c>
      <c r="AO29" s="35"/>
      <c r="AP29" s="35"/>
    </row>
    <row r="30" spans="1:42" ht="18">
      <c r="A30" s="53" t="s">
        <v>49</v>
      </c>
      <c r="B30" s="84">
        <f>SUM(B21:B29)</f>
        <v>28747749.569999997</v>
      </c>
      <c r="C30" s="84">
        <f t="shared" ref="C30:J30" si="7">SUM(C21:C29)</f>
        <v>2215442</v>
      </c>
      <c r="D30" s="84">
        <f t="shared" si="7"/>
        <v>149148698.19999999</v>
      </c>
      <c r="E30" s="84">
        <f t="shared" si="7"/>
        <v>69236900.930000007</v>
      </c>
      <c r="F30" s="84">
        <f t="shared" si="7"/>
        <v>3232272.49</v>
      </c>
      <c r="G30" s="84">
        <f t="shared" si="7"/>
        <v>47828630.229999997</v>
      </c>
      <c r="H30" s="84">
        <f t="shared" si="7"/>
        <v>74623318.549999997</v>
      </c>
      <c r="I30" s="84">
        <f t="shared" si="7"/>
        <v>2841976.89</v>
      </c>
      <c r="J30" s="84">
        <f t="shared" si="7"/>
        <v>48262560.649999999</v>
      </c>
      <c r="K30" s="84">
        <f t="shared" ref="K30:AK30" si="8">SUM(K21:K29)</f>
        <v>50902920.489999995</v>
      </c>
      <c r="L30" s="84">
        <f t="shared" si="8"/>
        <v>5912712.5900000008</v>
      </c>
      <c r="M30" s="84">
        <f t="shared" si="8"/>
        <v>48974676.450000003</v>
      </c>
      <c r="N30" s="84">
        <f t="shared" si="8"/>
        <v>66903768.109999999</v>
      </c>
      <c r="O30" s="84">
        <f t="shared" si="8"/>
        <v>974182.3899999999</v>
      </c>
      <c r="P30" s="84">
        <f t="shared" si="8"/>
        <v>46338975.510000005</v>
      </c>
      <c r="Q30" s="84">
        <f t="shared" si="8"/>
        <v>57050967.089999989</v>
      </c>
      <c r="R30" s="84">
        <f t="shared" si="8"/>
        <v>3073777.6900000004</v>
      </c>
      <c r="S30" s="84">
        <f t="shared" si="8"/>
        <v>108449037.39000002</v>
      </c>
      <c r="T30" s="22">
        <f t="shared" si="8"/>
        <v>0</v>
      </c>
      <c r="U30" s="22">
        <f t="shared" si="8"/>
        <v>0</v>
      </c>
      <c r="V30" s="22">
        <f t="shared" si="8"/>
        <v>0</v>
      </c>
      <c r="W30" s="22">
        <f t="shared" si="8"/>
        <v>0</v>
      </c>
      <c r="X30" s="22">
        <f t="shared" si="8"/>
        <v>0</v>
      </c>
      <c r="Y30" s="22">
        <f t="shared" si="8"/>
        <v>0</v>
      </c>
      <c r="Z30" s="22">
        <f t="shared" si="8"/>
        <v>0</v>
      </c>
      <c r="AA30" s="22">
        <f t="shared" si="8"/>
        <v>0</v>
      </c>
      <c r="AB30" s="22">
        <f t="shared" si="8"/>
        <v>0</v>
      </c>
      <c r="AC30" s="22">
        <f t="shared" si="8"/>
        <v>0</v>
      </c>
      <c r="AD30" s="22">
        <f t="shared" si="8"/>
        <v>0</v>
      </c>
      <c r="AE30" s="22">
        <f t="shared" si="8"/>
        <v>0</v>
      </c>
      <c r="AF30" s="22">
        <f t="shared" si="8"/>
        <v>0</v>
      </c>
      <c r="AG30" s="22">
        <f t="shared" si="8"/>
        <v>0</v>
      </c>
      <c r="AH30" s="22">
        <f t="shared" si="8"/>
        <v>0</v>
      </c>
      <c r="AI30" s="22">
        <f t="shared" si="8"/>
        <v>0</v>
      </c>
      <c r="AJ30" s="22">
        <f t="shared" si="8"/>
        <v>0</v>
      </c>
      <c r="AK30" s="22">
        <f t="shared" si="8"/>
        <v>0</v>
      </c>
      <c r="AL30" s="244">
        <f>B30+E30+H30+K30+N30+Q30</f>
        <v>347465624.74000001</v>
      </c>
      <c r="AM30" s="244">
        <f>C30+F30+I30+L30+O30+R30</f>
        <v>18250364.050000004</v>
      </c>
      <c r="AN30" s="244">
        <f>D30+G30+J30+M30+P30+S30</f>
        <v>449002578.42999995</v>
      </c>
      <c r="AO30" s="82"/>
      <c r="AP30" s="82"/>
    </row>
  </sheetData>
  <mergeCells count="27">
    <mergeCell ref="AL2:AN2"/>
    <mergeCell ref="AL18:AN18"/>
    <mergeCell ref="AF2:AH2"/>
    <mergeCell ref="AI2:AK2"/>
    <mergeCell ref="B2:D2"/>
    <mergeCell ref="E2:G2"/>
    <mergeCell ref="H2:J2"/>
    <mergeCell ref="K2:M2"/>
    <mergeCell ref="N2:P2"/>
    <mergeCell ref="Q2:S2"/>
    <mergeCell ref="AI18:AK18"/>
    <mergeCell ref="B18:D18"/>
    <mergeCell ref="E18:G18"/>
    <mergeCell ref="H18:J18"/>
    <mergeCell ref="K18:M18"/>
    <mergeCell ref="N18:P18"/>
    <mergeCell ref="Q18:S18"/>
    <mergeCell ref="AF18:AH18"/>
    <mergeCell ref="A1:B1"/>
    <mergeCell ref="T18:V18"/>
    <mergeCell ref="W18:Y18"/>
    <mergeCell ref="Z18:AB18"/>
    <mergeCell ref="AC18:AE18"/>
    <mergeCell ref="T2:V2"/>
    <mergeCell ref="W2:Y2"/>
    <mergeCell ref="Z2:AB2"/>
    <mergeCell ref="AC2:AE2"/>
  </mergeCells>
  <pageMargins left="0.70866141732283472" right="0.70866141732283472" top="0.74803149606299213" bottom="0.74803149606299213" header="0.31496062992125984" footer="0.31496062992125984"/>
  <pageSetup paperSize="9" scale="75" orientation="landscape" r:id="rId1"/>
  <headerFooter>
    <oddFooter>&amp;R&amp;P</oddFooter>
  </headerFooter>
  <colBreaks count="3" manualBreakCount="3">
    <brk id="10" max="1048575" man="1"/>
    <brk id="19" max="1048575" man="1"/>
    <brk id="28" max="1048575" man="1"/>
  </colBreaks>
</worksheet>
</file>

<file path=xl/worksheets/sheet6.xml><?xml version="1.0" encoding="utf-8"?>
<worksheet xmlns="http://schemas.openxmlformats.org/spreadsheetml/2006/main" xmlns:r="http://schemas.openxmlformats.org/officeDocument/2006/relationships">
  <dimension ref="A1:Q39"/>
  <sheetViews>
    <sheetView view="pageBreakPreview" topLeftCell="A15" zoomScale="70" zoomScaleSheetLayoutView="70" workbookViewId="0">
      <selection activeCell="E25" sqref="E25"/>
    </sheetView>
  </sheetViews>
  <sheetFormatPr defaultRowHeight="15"/>
  <cols>
    <col min="1" max="1" width="45.85546875" customWidth="1"/>
    <col min="2" max="2" width="17.7109375" style="19" bestFit="1" customWidth="1"/>
    <col min="3" max="3" width="15.140625" style="19" bestFit="1" customWidth="1"/>
    <col min="4" max="4" width="18.7109375" style="19" bestFit="1" customWidth="1"/>
    <col min="5" max="5" width="13.7109375" style="19" bestFit="1" customWidth="1"/>
    <col min="6" max="6" width="12.5703125" style="19" bestFit="1" customWidth="1"/>
    <col min="7" max="8" width="14.140625" style="19" bestFit="1" customWidth="1"/>
    <col min="9" max="9" width="13" style="19" bestFit="1" customWidth="1"/>
    <col min="10" max="10" width="14.140625" style="19" bestFit="1" customWidth="1"/>
    <col min="11" max="11" width="13.7109375" style="19" bestFit="1" customWidth="1"/>
    <col min="12" max="12" width="13" style="19" bestFit="1" customWidth="1"/>
    <col min="13" max="13" width="13.7109375" style="19" bestFit="1" customWidth="1"/>
    <col min="14" max="14" width="14.7109375" style="19" bestFit="1" customWidth="1"/>
    <col min="15" max="15" width="15" style="19" customWidth="1"/>
    <col min="16" max="16" width="16.85546875" style="19" customWidth="1"/>
    <col min="17" max="17" width="9.140625" style="19"/>
  </cols>
  <sheetData>
    <row r="1" spans="1:16" ht="54">
      <c r="A1" s="37" t="s">
        <v>112</v>
      </c>
      <c r="B1" s="18"/>
      <c r="C1" s="18"/>
      <c r="D1" s="18"/>
      <c r="E1" s="18"/>
      <c r="F1" s="18"/>
      <c r="G1" s="18"/>
      <c r="H1" s="18"/>
      <c r="I1" s="18"/>
      <c r="J1" s="18"/>
      <c r="K1" s="18"/>
      <c r="L1" s="18"/>
      <c r="M1" s="18"/>
      <c r="N1" s="18"/>
      <c r="O1" s="18"/>
      <c r="P1" s="18"/>
    </row>
    <row r="2" spans="1:16" ht="34.5" customHeight="1">
      <c r="A2" s="400" t="s">
        <v>38</v>
      </c>
      <c r="B2" s="399" t="s">
        <v>90</v>
      </c>
      <c r="C2" s="399"/>
      <c r="D2" s="399"/>
      <c r="E2" s="399" t="s">
        <v>91</v>
      </c>
      <c r="F2" s="399"/>
      <c r="G2" s="399"/>
      <c r="H2" s="399" t="s">
        <v>92</v>
      </c>
      <c r="I2" s="399"/>
      <c r="J2" s="399"/>
      <c r="K2" s="399" t="s">
        <v>93</v>
      </c>
      <c r="L2" s="399"/>
      <c r="M2" s="399"/>
      <c r="N2" s="393" t="s">
        <v>50</v>
      </c>
      <c r="O2" s="394"/>
      <c r="P2" s="395"/>
    </row>
    <row r="3" spans="1:16" ht="15.75">
      <c r="A3" s="401"/>
      <c r="B3" s="27" t="s">
        <v>35</v>
      </c>
      <c r="C3" s="27" t="s">
        <v>36</v>
      </c>
      <c r="D3" s="27" t="s">
        <v>37</v>
      </c>
      <c r="E3" s="27" t="s">
        <v>35</v>
      </c>
      <c r="F3" s="27" t="s">
        <v>36</v>
      </c>
      <c r="G3" s="27" t="s">
        <v>37</v>
      </c>
      <c r="H3" s="27" t="s">
        <v>35</v>
      </c>
      <c r="I3" s="27" t="s">
        <v>36</v>
      </c>
      <c r="J3" s="27" t="s">
        <v>37</v>
      </c>
      <c r="K3" s="27" t="s">
        <v>35</v>
      </c>
      <c r="L3" s="27" t="s">
        <v>36</v>
      </c>
      <c r="M3" s="27" t="s">
        <v>37</v>
      </c>
      <c r="N3" s="27" t="s">
        <v>35</v>
      </c>
      <c r="O3" s="27" t="s">
        <v>36</v>
      </c>
      <c r="P3" s="27" t="s">
        <v>37</v>
      </c>
    </row>
    <row r="4" spans="1:16" ht="15.75">
      <c r="A4" s="402"/>
      <c r="B4" s="28" t="s">
        <v>39</v>
      </c>
      <c r="C4" s="28" t="s">
        <v>39</v>
      </c>
      <c r="D4" s="28" t="s">
        <v>39</v>
      </c>
      <c r="E4" s="28" t="s">
        <v>39</v>
      </c>
      <c r="F4" s="28" t="s">
        <v>39</v>
      </c>
      <c r="G4" s="28" t="s">
        <v>39</v>
      </c>
      <c r="H4" s="28" t="s">
        <v>39</v>
      </c>
      <c r="I4" s="28" t="s">
        <v>39</v>
      </c>
      <c r="J4" s="28" t="s">
        <v>39</v>
      </c>
      <c r="K4" s="28" t="s">
        <v>39</v>
      </c>
      <c r="L4" s="28" t="s">
        <v>39</v>
      </c>
      <c r="M4" s="28" t="s">
        <v>39</v>
      </c>
      <c r="N4" s="28" t="s">
        <v>39</v>
      </c>
      <c r="O4" s="28" t="s">
        <v>39</v>
      </c>
      <c r="P4" s="28" t="s">
        <v>39</v>
      </c>
    </row>
    <row r="5" spans="1:16" ht="18">
      <c r="A5" s="66" t="s">
        <v>40</v>
      </c>
      <c r="B5" s="93">
        <f>[1]Exenditure!B5+[1]Exenditure!E5+[1]Exenditure!H5</f>
        <v>2067436.0833609875</v>
      </c>
      <c r="C5" s="93">
        <f>[1]Exenditure!C5+[1]Exenditure!F5+[1]Exenditure!I5</f>
        <v>0</v>
      </c>
      <c r="D5" s="93">
        <f>[1]Exenditure!D5+[1]Exenditure!G5+[1]Exenditure!J5</f>
        <v>0</v>
      </c>
      <c r="E5" s="93">
        <f>[1]Exenditure!K5+[1]Exenditure!N5+[1]Exenditure!Q5</f>
        <v>3093063.8309921259</v>
      </c>
      <c r="F5" s="93">
        <f>[1]Exenditure!L5+[1]Exenditure!O5+[1]Exenditure!R5</f>
        <v>500000</v>
      </c>
      <c r="G5" s="93">
        <f>[1]Exenditure!M5+[1]Exenditure!P5+[1]Exenditure!S5</f>
        <v>0</v>
      </c>
      <c r="H5" s="93">
        <f>[1]Exenditure!T5+[1]Exenditure!W5+[1]Exenditure!Z5</f>
        <v>1391277.479852529</v>
      </c>
      <c r="I5" s="93">
        <f>[1]Exenditure!U5+[1]Exenditure!X5+[1]Exenditure!AA5</f>
        <v>0</v>
      </c>
      <c r="J5" s="93">
        <f>[1]Exenditure!V5+[1]Exenditure!Y5+[1]Exenditure!AB5</f>
        <v>0</v>
      </c>
      <c r="K5" s="93">
        <f>[1]Exenditure!AC5+[1]Exenditure!AF5+[1]Exenditure!AI5</f>
        <v>1418601.4764513469</v>
      </c>
      <c r="L5" s="93">
        <f>[1]Exenditure!AD5+[1]Exenditure!AG5+[1]Exenditure!AJ5</f>
        <v>0</v>
      </c>
      <c r="M5" s="93">
        <f>[1]Exenditure!AE5+[1]Exenditure!AH5+[1]Exenditure!AK5</f>
        <v>0</v>
      </c>
      <c r="N5" s="93">
        <f>B5+E5+H5+K5</f>
        <v>7970378.8706569895</v>
      </c>
      <c r="O5" s="93">
        <f>C5+F5+I5+L5</f>
        <v>500000</v>
      </c>
      <c r="P5" s="93">
        <f>D5+G5+J5+M5</f>
        <v>0</v>
      </c>
    </row>
    <row r="6" spans="1:16" ht="18">
      <c r="A6" s="67" t="s">
        <v>41</v>
      </c>
      <c r="B6" s="93">
        <f>[1]Exenditure!B6+[1]Exenditure!E6+[1]Exenditure!H6</f>
        <v>6267715.0704563856</v>
      </c>
      <c r="C6" s="93">
        <f>[1]Exenditure!C6+[1]Exenditure!F6+[1]Exenditure!I6</f>
        <v>0</v>
      </c>
      <c r="D6" s="93">
        <f>[1]Exenditure!D6+[1]Exenditure!G6+[1]Exenditure!J6</f>
        <v>0</v>
      </c>
      <c r="E6" s="93">
        <f>[1]Exenditure!K6+[1]Exenditure!N6+[1]Exenditure!Q6</f>
        <v>6406439.6498578452</v>
      </c>
      <c r="F6" s="93">
        <f>[1]Exenditure!L6+[1]Exenditure!O6+[1]Exenditure!R6</f>
        <v>0</v>
      </c>
      <c r="G6" s="93">
        <f>[1]Exenditure!M6+[1]Exenditure!P6+[1]Exenditure!S6</f>
        <v>0</v>
      </c>
      <c r="H6" s="93">
        <f>[1]Exenditure!T6+[1]Exenditure!W6+[1]Exenditure!Z6</f>
        <v>5830374.042408078</v>
      </c>
      <c r="I6" s="93">
        <f>[1]Exenditure!U6+[1]Exenditure!X6+[1]Exenditure!AA6</f>
        <v>0</v>
      </c>
      <c r="J6" s="93">
        <f>[1]Exenditure!V6+[1]Exenditure!Y6+[1]Exenditure!AB6</f>
        <v>1100</v>
      </c>
      <c r="K6" s="93">
        <f>[1]Exenditure!AC6+[1]Exenditure!AF6+[1]Exenditure!AI6</f>
        <v>5487775.5972776879</v>
      </c>
      <c r="L6" s="93">
        <f>[1]Exenditure!AD6+[1]Exenditure!AG6+[1]Exenditure!AJ6</f>
        <v>0</v>
      </c>
      <c r="M6" s="93">
        <f>[1]Exenditure!AE6+[1]Exenditure!AH6+[1]Exenditure!AK6</f>
        <v>0</v>
      </c>
      <c r="N6" s="93">
        <f t="shared" ref="N6:P13" si="0">B6+E6+H6+K6</f>
        <v>23992304.359999999</v>
      </c>
      <c r="O6" s="93">
        <f t="shared" si="0"/>
        <v>0</v>
      </c>
      <c r="P6" s="93">
        <f t="shared" si="0"/>
        <v>1100</v>
      </c>
    </row>
    <row r="7" spans="1:16" ht="18">
      <c r="A7" s="67" t="s">
        <v>42</v>
      </c>
      <c r="B7" s="93">
        <f>[1]Exenditure!B7+[1]Exenditure!E7+[1]Exenditure!H7</f>
        <v>9931684.5575526692</v>
      </c>
      <c r="C7" s="93">
        <f>[1]Exenditure!C7+[1]Exenditure!F7+[1]Exenditure!I7</f>
        <v>0</v>
      </c>
      <c r="D7" s="93">
        <f>[1]Exenditure!D7+[1]Exenditure!G7+[1]Exenditure!J7</f>
        <v>98001085.325444058</v>
      </c>
      <c r="E7" s="93">
        <f>[1]Exenditure!K7+[1]Exenditure!N7+[1]Exenditure!Q7</f>
        <v>21951216.228314068</v>
      </c>
      <c r="F7" s="93">
        <f>[1]Exenditure!L7+[1]Exenditure!O7+[1]Exenditure!R7</f>
        <v>500000</v>
      </c>
      <c r="G7" s="93">
        <f>[1]Exenditure!M7+[1]Exenditure!P7+[1]Exenditure!S7</f>
        <v>81825436.378262877</v>
      </c>
      <c r="H7" s="93">
        <f>[1]Exenditure!T7+[1]Exenditure!W7+[1]Exenditure!Z7</f>
        <v>8218081.9546133876</v>
      </c>
      <c r="I7" s="93">
        <f>[1]Exenditure!U7+[1]Exenditure!X7+[1]Exenditure!AA7</f>
        <v>0</v>
      </c>
      <c r="J7" s="93">
        <f>[1]Exenditure!V7+[1]Exenditure!Y7+[1]Exenditure!AB7</f>
        <v>64252469.624296807</v>
      </c>
      <c r="K7" s="93">
        <f>[1]Exenditure!AC7+[1]Exenditure!AF7+[1]Exenditure!AI7</f>
        <v>10667988.210176868</v>
      </c>
      <c r="L7" s="93">
        <f>[1]Exenditure!AD7+[1]Exenditure!AG7+[1]Exenditure!AJ7</f>
        <v>1000000</v>
      </c>
      <c r="M7" s="93">
        <f>[1]Exenditure!AE7+[1]Exenditure!AH7+[1]Exenditure!AK7</f>
        <v>18518994.671996251</v>
      </c>
      <c r="N7" s="93">
        <f t="shared" si="0"/>
        <v>50768970.950656995</v>
      </c>
      <c r="O7" s="93">
        <f t="shared" si="0"/>
        <v>1500000</v>
      </c>
      <c r="P7" s="93">
        <f t="shared" si="0"/>
        <v>262597986</v>
      </c>
    </row>
    <row r="8" spans="1:16" ht="18">
      <c r="A8" s="67" t="s">
        <v>43</v>
      </c>
      <c r="B8" s="93">
        <f>[1]Exenditure!B8+[1]Exenditure!E8+[1]Exenditure!H8</f>
        <v>8324067.3709423859</v>
      </c>
      <c r="C8" s="93">
        <f>[1]Exenditure!C8+[1]Exenditure!F8+[1]Exenditure!I8</f>
        <v>0</v>
      </c>
      <c r="D8" s="93">
        <f>[1]Exenditure!D8+[1]Exenditure!G8+[1]Exenditure!J8</f>
        <v>301.10714285714198</v>
      </c>
      <c r="E8" s="93">
        <f>[1]Exenditure!K8+[1]Exenditure!N8+[1]Exenditure!Q8</f>
        <v>8948416.4794352576</v>
      </c>
      <c r="F8" s="93">
        <f>[1]Exenditure!L8+[1]Exenditure!O8+[1]Exenditure!R8</f>
        <v>500000</v>
      </c>
      <c r="G8" s="93">
        <f>[1]Exenditure!M8+[1]Exenditure!P8+[1]Exenditure!S8</f>
        <v>8.9285714285714306</v>
      </c>
      <c r="H8" s="93">
        <f>[1]Exenditure!T8+[1]Exenditure!W8+[1]Exenditure!Z8</f>
        <v>9013282.9373849183</v>
      </c>
      <c r="I8" s="93">
        <f>[1]Exenditure!U8+[1]Exenditure!X8+[1]Exenditure!AA8</f>
        <v>0</v>
      </c>
      <c r="J8" s="93">
        <f>[1]Exenditure!V8+[1]Exenditure!Y8+[1]Exenditure!AB8</f>
        <v>120.1785714285714</v>
      </c>
      <c r="K8" s="93">
        <f>[1]Exenditure!AC8+[1]Exenditure!AF8+[1]Exenditure!AI8</f>
        <v>8868289.8846767172</v>
      </c>
      <c r="L8" s="93">
        <f>[1]Exenditure!AD8+[1]Exenditure!AG8+[1]Exenditure!AJ8</f>
        <v>0</v>
      </c>
      <c r="M8" s="93">
        <f>[1]Exenditure!AE8+[1]Exenditure!AH8+[1]Exenditure!AK8</f>
        <v>17.8571428571429</v>
      </c>
      <c r="N8" s="93">
        <f t="shared" si="0"/>
        <v>35154056.672439277</v>
      </c>
      <c r="O8" s="93">
        <f t="shared" si="0"/>
        <v>500000</v>
      </c>
      <c r="P8" s="93">
        <f t="shared" si="0"/>
        <v>448.0714285714277</v>
      </c>
    </row>
    <row r="9" spans="1:16" ht="18">
      <c r="A9" s="68" t="s">
        <v>44</v>
      </c>
      <c r="B9" s="93">
        <f>[1]Exenditure!B9+[1]Exenditure!E9+[1]Exenditure!H9</f>
        <v>4905148.9348131279</v>
      </c>
      <c r="C9" s="93">
        <f>[1]Exenditure!C9+[1]Exenditure!F9+[1]Exenditure!I9</f>
        <v>518954.17323459324</v>
      </c>
      <c r="D9" s="93">
        <f>[1]Exenditure!D9+[1]Exenditure!G9+[1]Exenditure!J9</f>
        <v>2638184.1114592701</v>
      </c>
      <c r="E9" s="93">
        <f>[1]Exenditure!K9+[1]Exenditure!N9+[1]Exenditure!Q9</f>
        <v>4346958.832203622</v>
      </c>
      <c r="F9" s="93">
        <f>[1]Exenditure!L9+[1]Exenditure!O9+[1]Exenditure!R9</f>
        <v>3278911.0587161379</v>
      </c>
      <c r="G9" s="93">
        <f>[1]Exenditure!M9+[1]Exenditure!P9+[1]Exenditure!S9</f>
        <v>1552324.4685730576</v>
      </c>
      <c r="H9" s="93">
        <f>[1]Exenditure!T9+[1]Exenditure!W9+[1]Exenditure!Z9</f>
        <v>3748973.2701901356</v>
      </c>
      <c r="I9" s="93">
        <f>[1]Exenditure!U9+[1]Exenditure!X9+[1]Exenditure!AA9</f>
        <v>397564.57699527033</v>
      </c>
      <c r="J9" s="93">
        <f>[1]Exenditure!V9+[1]Exenditure!Y9+[1]Exenditure!AB9</f>
        <v>1193887.5608075853</v>
      </c>
      <c r="K9" s="93">
        <f>[1]Exenditure!AC9+[1]Exenditure!AF9+[1]Exenditure!AI9</f>
        <v>5323450.661544296</v>
      </c>
      <c r="L9" s="93">
        <f>[1]Exenditure!AD9+[1]Exenditure!AG9+[1]Exenditure!AJ9</f>
        <v>1304570.1910539987</v>
      </c>
      <c r="M9" s="93">
        <f>[1]Exenditure!AE9+[1]Exenditure!AH9+[1]Exenditure!AK9</f>
        <v>129258.85916008792</v>
      </c>
      <c r="N9" s="93">
        <f t="shared" si="0"/>
        <v>18324531.698751181</v>
      </c>
      <c r="O9" s="93">
        <f t="shared" si="0"/>
        <v>5500000</v>
      </c>
      <c r="P9" s="93">
        <f t="shared" si="0"/>
        <v>5513655.0000000009</v>
      </c>
    </row>
    <row r="10" spans="1:16" ht="18">
      <c r="A10" s="67" t="s">
        <v>45</v>
      </c>
      <c r="B10" s="93">
        <f>[1]Exenditure!B10+[1]Exenditure!E10+[1]Exenditure!H10</f>
        <v>19152035.926875107</v>
      </c>
      <c r="C10" s="93">
        <f>[1]Exenditure!C10+[1]Exenditure!F10+[1]Exenditure!I10</f>
        <v>0</v>
      </c>
      <c r="D10" s="93">
        <f>[1]Exenditure!D10+[1]Exenditure!G10+[1]Exenditure!J10</f>
        <v>8709102.0219378602</v>
      </c>
      <c r="E10" s="93">
        <f>[1]Exenditure!K10+[1]Exenditure!N10+[1]Exenditure!Q10</f>
        <v>22878098.062686406</v>
      </c>
      <c r="F10" s="93">
        <f>[1]Exenditure!L10+[1]Exenditure!O10+[1]Exenditure!R10</f>
        <v>500000</v>
      </c>
      <c r="G10" s="93">
        <f>[1]Exenditure!M10+[1]Exenditure!P10+[1]Exenditure!S10</f>
        <v>7825404.9105569199</v>
      </c>
      <c r="H10" s="93">
        <f>[1]Exenditure!T10+[1]Exenditure!W10+[1]Exenditure!Z10</f>
        <v>20150302.8269381</v>
      </c>
      <c r="I10" s="93">
        <f>[1]Exenditure!U10+[1]Exenditure!X10+[1]Exenditure!AA10</f>
        <v>0</v>
      </c>
      <c r="J10" s="93">
        <f>[1]Exenditure!V10+[1]Exenditure!Y10+[1]Exenditure!AB10</f>
        <v>6954958.4135149997</v>
      </c>
      <c r="K10" s="93">
        <f>[1]Exenditure!AC10+[1]Exenditure!AF10+[1]Exenditure!AI10</f>
        <v>18709962.134288788</v>
      </c>
      <c r="L10" s="93">
        <f>[1]Exenditure!AD10+[1]Exenditure!AG10+[1]Exenditure!AJ10</f>
        <v>0</v>
      </c>
      <c r="M10" s="93">
        <f>[1]Exenditure!AE10+[1]Exenditure!AH10+[1]Exenditure!AK10</f>
        <v>5109014.6739902198</v>
      </c>
      <c r="N10" s="93">
        <f t="shared" si="0"/>
        <v>80890398.950788409</v>
      </c>
      <c r="O10" s="93">
        <f t="shared" si="0"/>
        <v>500000</v>
      </c>
      <c r="P10" s="93">
        <f t="shared" si="0"/>
        <v>28598480.02</v>
      </c>
    </row>
    <row r="11" spans="1:16" ht="18">
      <c r="A11" s="67" t="s">
        <v>46</v>
      </c>
      <c r="B11" s="93">
        <f>[1]Exenditure!B11+[1]Exenditure!E11+[1]Exenditure!H11</f>
        <v>28044165.733102329</v>
      </c>
      <c r="C11" s="93">
        <f>[1]Exenditure!C11+[1]Exenditure!F11+[1]Exenditure!I11</f>
        <v>9870101.3259920031</v>
      </c>
      <c r="D11" s="93">
        <f>[1]Exenditure!D11+[1]Exenditure!G11+[1]Exenditure!J11</f>
        <v>23103324.071923915</v>
      </c>
      <c r="E11" s="93">
        <f>[1]Exenditure!K11+[1]Exenditure!N11+[1]Exenditure!Q11</f>
        <v>37129711.422133222</v>
      </c>
      <c r="F11" s="93">
        <f>[1]Exenditure!L11+[1]Exenditure!O11+[1]Exenditure!R11</f>
        <v>13907004.963333338</v>
      </c>
      <c r="G11" s="93">
        <f>[1]Exenditure!M11+[1]Exenditure!P11+[1]Exenditure!S11</f>
        <v>19693069.916331187</v>
      </c>
      <c r="H11" s="93">
        <f>[1]Exenditure!T11+[1]Exenditure!W11+[1]Exenditure!Z11</f>
        <v>23618626.489913121</v>
      </c>
      <c r="I11" s="93">
        <f>[1]Exenditure!U11+[1]Exenditure!X11+[1]Exenditure!AA11</f>
        <v>25796171.185852908</v>
      </c>
      <c r="J11" s="93">
        <f>[1]Exenditure!V11+[1]Exenditure!Y11+[1]Exenditure!AB11</f>
        <v>14321632.427568752</v>
      </c>
      <c r="K11" s="93">
        <f>[1]Exenditure!AC11+[1]Exenditure!AF11+[1]Exenditure!AI11</f>
        <v>30519820.412715271</v>
      </c>
      <c r="L11" s="93">
        <f>[1]Exenditure!AD11+[1]Exenditure!AG11+[1]Exenditure!AJ11</f>
        <v>35081550.524821743</v>
      </c>
      <c r="M11" s="93">
        <f>[1]Exenditure!AE11+[1]Exenditure!AH11+[1]Exenditure!AK11</f>
        <v>159298.5841761863</v>
      </c>
      <c r="N11" s="93">
        <f t="shared" si="0"/>
        <v>119312324.05786394</v>
      </c>
      <c r="O11" s="93">
        <f t="shared" si="0"/>
        <v>84654828</v>
      </c>
      <c r="P11" s="93">
        <f t="shared" si="0"/>
        <v>57277325.00000003</v>
      </c>
    </row>
    <row r="12" spans="1:16" ht="18">
      <c r="A12" s="67" t="s">
        <v>51</v>
      </c>
      <c r="B12" s="93">
        <f>[1]Exenditure!B12+[1]Exenditure!E12+[1]Exenditure!H12</f>
        <v>12257468.327397309</v>
      </c>
      <c r="C12" s="93">
        <f>[1]Exenditure!C12+[1]Exenditure!F12+[1]Exenditure!I12</f>
        <v>0</v>
      </c>
      <c r="D12" s="93">
        <f>[1]Exenditure!D12+[1]Exenditure!G12+[1]Exenditure!J12</f>
        <v>10867654.38905829</v>
      </c>
      <c r="E12" s="93">
        <f>[1]Exenditure!K12+[1]Exenditure!N12+[1]Exenditure!Q12</f>
        <v>15439159.515816635</v>
      </c>
      <c r="F12" s="93">
        <f>[1]Exenditure!L12+[1]Exenditure!O12+[1]Exenditure!R12</f>
        <v>0</v>
      </c>
      <c r="G12" s="93">
        <f>[1]Exenditure!M12+[1]Exenditure!P12+[1]Exenditure!S12</f>
        <v>11595202.876092691</v>
      </c>
      <c r="H12" s="93">
        <f>[1]Exenditure!T12+[1]Exenditure!W12+[1]Exenditure!Z12</f>
        <v>16136415.909757124</v>
      </c>
      <c r="I12" s="93">
        <f>[1]Exenditure!U12+[1]Exenditure!X12+[1]Exenditure!AA12</f>
        <v>0</v>
      </c>
      <c r="J12" s="93">
        <f>[1]Exenditure!V12+[1]Exenditure!Y12+[1]Exenditure!AB12</f>
        <v>13415370.415895961</v>
      </c>
      <c r="K12" s="93">
        <f>[1]Exenditure!AC12+[1]Exenditure!AF12+[1]Exenditure!AI12</f>
        <v>15686083.077028928</v>
      </c>
      <c r="L12" s="93">
        <f>[1]Exenditure!AD12+[1]Exenditure!AG12+[1]Exenditure!AJ12</f>
        <v>0</v>
      </c>
      <c r="M12" s="93">
        <f>[1]Exenditure!AE12+[1]Exenditure!AH12+[1]Exenditure!AK12</f>
        <v>11596022.319953062</v>
      </c>
      <c r="N12" s="93">
        <f t="shared" si="0"/>
        <v>59519126.829999998</v>
      </c>
      <c r="O12" s="93">
        <f t="shared" si="0"/>
        <v>0</v>
      </c>
      <c r="P12" s="93">
        <f t="shared" si="0"/>
        <v>47474250.001000002</v>
      </c>
    </row>
    <row r="13" spans="1:16" ht="18">
      <c r="A13" s="69" t="s">
        <v>48</v>
      </c>
      <c r="B13" s="93">
        <f>[1]Exenditure!B13+[1]Exenditure!E13+[1]Exenditure!H13</f>
        <v>87222515.91151011</v>
      </c>
      <c r="C13" s="93">
        <f>[1]Exenditure!C13+[1]Exenditure!F13+[1]Exenditure!I13</f>
        <v>1464818</v>
      </c>
      <c r="D13" s="93">
        <f>[1]Exenditure!D13+[1]Exenditure!G13+[1]Exenditure!J13</f>
        <v>95092553.900643006</v>
      </c>
      <c r="E13" s="93">
        <f>[1]Exenditure!K13+[1]Exenditure!N13+[1]Exenditure!Q13</f>
        <v>97330985.40767917</v>
      </c>
      <c r="F13" s="93">
        <f>[1]Exenditure!L13+[1]Exenditure!O13+[1]Exenditure!R13</f>
        <v>8624189.4824811667</v>
      </c>
      <c r="G13" s="93">
        <f>[1]Exenditure!M13+[1]Exenditure!P13+[1]Exenditure!S13</f>
        <v>91395927.149781004</v>
      </c>
      <c r="H13" s="93">
        <f>[1]Exenditure!T13+[1]Exenditure!W13+[1]Exenditure!Z13</f>
        <v>78433844.412235424</v>
      </c>
      <c r="I13" s="93">
        <f>[1]Exenditure!U13+[1]Exenditure!X13+[1]Exenditure!AA13</f>
        <v>11830989.778049886</v>
      </c>
      <c r="J13" s="93">
        <f>[1]Exenditure!V13+[1]Exenditure!Y13+[1]Exenditure!AB13</f>
        <v>83291093.185810804</v>
      </c>
      <c r="K13" s="93">
        <f>[1]Exenditure!AC13+[1]Exenditure!AF13+[1]Exenditure!AI13</f>
        <v>83033692.237418458</v>
      </c>
      <c r="L13" s="93">
        <f>[1]Exenditure!AD13+[1]Exenditure!AG13+[1]Exenditure!AJ13</f>
        <v>3580002.7394689471</v>
      </c>
      <c r="M13" s="93">
        <f>[1]Exenditure!AE13+[1]Exenditure!AH13+[1]Exenditure!AK13</f>
        <v>85969561.763765395</v>
      </c>
      <c r="N13" s="93">
        <f t="shared" si="0"/>
        <v>346021037.96884316</v>
      </c>
      <c r="O13" s="93">
        <f t="shared" si="0"/>
        <v>25500000</v>
      </c>
      <c r="P13" s="93">
        <f t="shared" si="0"/>
        <v>355749136.00000018</v>
      </c>
    </row>
    <row r="14" spans="1:16" ht="18">
      <c r="A14" s="70" t="s">
        <v>49</v>
      </c>
      <c r="B14" s="85">
        <f>SUM(B5:B13)</f>
        <v>178172237.91601041</v>
      </c>
      <c r="C14" s="85">
        <f t="shared" ref="C14:M14" si="1">SUM(C5:C13)</f>
        <v>11853873.499226596</v>
      </c>
      <c r="D14" s="85">
        <f t="shared" si="1"/>
        <v>238412204.92760926</v>
      </c>
      <c r="E14" s="85">
        <f t="shared" si="1"/>
        <v>217524049.42911834</v>
      </c>
      <c r="F14" s="85">
        <f t="shared" si="1"/>
        <v>27810105.504530642</v>
      </c>
      <c r="G14" s="85">
        <f t="shared" si="1"/>
        <v>213887374.62816918</v>
      </c>
      <c r="H14" s="85">
        <f t="shared" si="1"/>
        <v>166541179.32329282</v>
      </c>
      <c r="I14" s="85">
        <f t="shared" si="1"/>
        <v>38024725.540898062</v>
      </c>
      <c r="J14" s="85">
        <f t="shared" si="1"/>
        <v>183430631.80646634</v>
      </c>
      <c r="K14" s="85">
        <f t="shared" si="1"/>
        <v>179715663.69157836</v>
      </c>
      <c r="L14" s="85">
        <f t="shared" si="1"/>
        <v>40966123.455344692</v>
      </c>
      <c r="M14" s="85">
        <f t="shared" si="1"/>
        <v>121482168.73018406</v>
      </c>
      <c r="N14" s="85">
        <f>SUM(N5:N13)</f>
        <v>741953130.3599999</v>
      </c>
      <c r="O14" s="85">
        <f>SUM(O5:O13)</f>
        <v>118654828</v>
      </c>
      <c r="P14" s="85">
        <f>SUM(P5:P13)</f>
        <v>757212380.0924288</v>
      </c>
    </row>
    <row r="17" spans="1:16" ht="54">
      <c r="A17" s="37" t="s">
        <v>113</v>
      </c>
      <c r="B17" s="18"/>
      <c r="C17" s="18"/>
      <c r="D17" s="18"/>
      <c r="E17" s="18"/>
      <c r="F17" s="18"/>
      <c r="G17" s="18"/>
      <c r="H17" s="18"/>
      <c r="I17" s="18"/>
      <c r="J17" s="18"/>
      <c r="K17" s="18"/>
      <c r="L17" s="18"/>
      <c r="M17" s="18"/>
      <c r="N17" s="18"/>
      <c r="O17" s="18"/>
      <c r="P17" s="18"/>
    </row>
    <row r="18" spans="1:16" ht="15.75" customHeight="1">
      <c r="A18" s="396" t="s">
        <v>38</v>
      </c>
      <c r="B18" s="399" t="s">
        <v>90</v>
      </c>
      <c r="C18" s="399"/>
      <c r="D18" s="399"/>
      <c r="E18" s="399" t="s">
        <v>91</v>
      </c>
      <c r="F18" s="399"/>
      <c r="G18" s="399"/>
      <c r="H18" s="399" t="s">
        <v>92</v>
      </c>
      <c r="I18" s="399"/>
      <c r="J18" s="399"/>
      <c r="K18" s="399" t="s">
        <v>93</v>
      </c>
      <c r="L18" s="399"/>
      <c r="M18" s="399"/>
      <c r="N18" s="393" t="s">
        <v>50</v>
      </c>
      <c r="O18" s="394"/>
      <c r="P18" s="395"/>
    </row>
    <row r="19" spans="1:16" ht="15.75">
      <c r="A19" s="397"/>
      <c r="B19" s="27" t="s">
        <v>35</v>
      </c>
      <c r="C19" s="27" t="s">
        <v>36</v>
      </c>
      <c r="D19" s="27" t="s">
        <v>37</v>
      </c>
      <c r="E19" s="27" t="s">
        <v>35</v>
      </c>
      <c r="F19" s="27" t="s">
        <v>36</v>
      </c>
      <c r="G19" s="27" t="s">
        <v>37</v>
      </c>
      <c r="H19" s="27" t="s">
        <v>35</v>
      </c>
      <c r="I19" s="27" t="s">
        <v>36</v>
      </c>
      <c r="J19" s="27" t="s">
        <v>37</v>
      </c>
      <c r="K19" s="27" t="s">
        <v>35</v>
      </c>
      <c r="L19" s="27" t="s">
        <v>36</v>
      </c>
      <c r="M19" s="27" t="s">
        <v>37</v>
      </c>
      <c r="N19" s="27" t="s">
        <v>35</v>
      </c>
      <c r="O19" s="27" t="s">
        <v>36</v>
      </c>
      <c r="P19" s="27" t="s">
        <v>37</v>
      </c>
    </row>
    <row r="20" spans="1:16" ht="15.75">
      <c r="A20" s="398"/>
      <c r="B20" s="28" t="s">
        <v>39</v>
      </c>
      <c r="C20" s="28" t="s">
        <v>39</v>
      </c>
      <c r="D20" s="28" t="s">
        <v>39</v>
      </c>
      <c r="E20" s="28" t="s">
        <v>39</v>
      </c>
      <c r="F20" s="28" t="s">
        <v>39</v>
      </c>
      <c r="G20" s="28" t="s">
        <v>39</v>
      </c>
      <c r="H20" s="28" t="s">
        <v>39</v>
      </c>
      <c r="I20" s="28" t="s">
        <v>39</v>
      </c>
      <c r="J20" s="28" t="s">
        <v>39</v>
      </c>
      <c r="K20" s="28" t="s">
        <v>39</v>
      </c>
      <c r="L20" s="28" t="s">
        <v>39</v>
      </c>
      <c r="M20" s="28" t="s">
        <v>39</v>
      </c>
      <c r="N20" s="28" t="s">
        <v>39</v>
      </c>
      <c r="O20" s="28" t="s">
        <v>39</v>
      </c>
      <c r="P20" s="28" t="s">
        <v>39</v>
      </c>
    </row>
    <row r="21" spans="1:16" ht="18">
      <c r="A21" s="71" t="s">
        <v>40</v>
      </c>
      <c r="B21" s="307">
        <f>Exenditure!B21+Exenditure!E21+Exenditure!H21</f>
        <v>1643740.1600000001</v>
      </c>
      <c r="C21" s="307"/>
      <c r="D21" s="307"/>
      <c r="E21" s="318">
        <f>Exenditure!K21+Exenditure!N21+Exenditure!Q21</f>
        <v>1765271.7100000009</v>
      </c>
      <c r="F21" s="318">
        <f>Exenditure!L21+Exenditure!O21+Exenditure!R21</f>
        <v>0</v>
      </c>
      <c r="G21" s="318">
        <f>Exenditure!M21+Exenditure!P21+Exenditure!S21</f>
        <v>0</v>
      </c>
      <c r="H21" s="32"/>
      <c r="I21" s="32"/>
      <c r="J21" s="32"/>
      <c r="K21" s="32"/>
      <c r="L21" s="32"/>
      <c r="M21" s="32"/>
      <c r="N21" s="308">
        <f>B21+E21</f>
        <v>3409011.870000001</v>
      </c>
      <c r="O21" s="308">
        <f>C21+F21</f>
        <v>0</v>
      </c>
      <c r="P21" s="308">
        <f>G21+D21</f>
        <v>0</v>
      </c>
    </row>
    <row r="22" spans="1:16" ht="18">
      <c r="A22" s="72" t="s">
        <v>41</v>
      </c>
      <c r="B22" s="307">
        <f>Exenditure!B22+Exenditure!E22+Exenditure!H22</f>
        <v>6674440.8900000006</v>
      </c>
      <c r="C22" s="307"/>
      <c r="D22" s="307"/>
      <c r="E22" s="318">
        <f>Exenditure!K22+Exenditure!N22+Exenditure!Q22</f>
        <v>5715934.1399999997</v>
      </c>
      <c r="F22" s="318">
        <f>Exenditure!L22+Exenditure!O22+Exenditure!R22</f>
        <v>0</v>
      </c>
      <c r="G22" s="318">
        <f>Exenditure!M22+Exenditure!P22+Exenditure!S22</f>
        <v>0</v>
      </c>
      <c r="H22" s="32"/>
      <c r="I22" s="32"/>
      <c r="J22" s="32"/>
      <c r="K22" s="32"/>
      <c r="L22" s="32"/>
      <c r="M22" s="32"/>
      <c r="N22" s="308">
        <f t="shared" ref="N22:N29" si="2">B22+E22</f>
        <v>12390375.030000001</v>
      </c>
      <c r="O22" s="308">
        <f t="shared" ref="O22:O29" si="3">C22+F22</f>
        <v>0</v>
      </c>
      <c r="P22" s="308">
        <f t="shared" ref="P22:P29" si="4">G22+D22</f>
        <v>0</v>
      </c>
    </row>
    <row r="23" spans="1:16" ht="18">
      <c r="A23" s="72" t="s">
        <v>42</v>
      </c>
      <c r="B23" s="307">
        <f>Exenditure!B23+Exenditure!E23+Exenditure!H23</f>
        <v>7387010.0999999996</v>
      </c>
      <c r="C23" s="307"/>
      <c r="D23" s="307">
        <f>Exenditure!D23+Exenditure!G23+Exenditure!J23</f>
        <v>104742243.72</v>
      </c>
      <c r="E23" s="318">
        <f>Exenditure!K23+Exenditure!N23+Exenditure!Q23</f>
        <v>13480031.040000001</v>
      </c>
      <c r="F23" s="318">
        <f>Exenditure!L23+Exenditure!O23+Exenditure!R23</f>
        <v>10510.87</v>
      </c>
      <c r="G23" s="318">
        <f>Exenditure!M23+Exenditure!P23+Exenditure!S23</f>
        <v>74975209.799999997</v>
      </c>
      <c r="H23" s="32"/>
      <c r="I23" s="32"/>
      <c r="J23" s="32"/>
      <c r="K23" s="32"/>
      <c r="L23" s="32"/>
      <c r="M23" s="32"/>
      <c r="N23" s="308">
        <f t="shared" si="2"/>
        <v>20867041.140000001</v>
      </c>
      <c r="O23" s="308">
        <f t="shared" si="3"/>
        <v>10510.87</v>
      </c>
      <c r="P23" s="308">
        <f t="shared" si="4"/>
        <v>179717453.51999998</v>
      </c>
    </row>
    <row r="24" spans="1:16" ht="18">
      <c r="A24" s="72" t="s">
        <v>43</v>
      </c>
      <c r="B24" s="307">
        <f>Exenditure!B24+Exenditure!E24+Exenditure!H24</f>
        <v>9668221.9399999995</v>
      </c>
      <c r="C24" s="307">
        <v>6000</v>
      </c>
      <c r="D24" s="307">
        <f>Exenditure!G24+Exenditure!J24</f>
        <v>18</v>
      </c>
      <c r="E24" s="318">
        <f>Exenditure!K24+Exenditure!N24+Exenditure!Q24</f>
        <v>11343699.109999999</v>
      </c>
      <c r="F24" s="318">
        <f>Exenditure!L24+Exenditure!O24+Exenditure!R24</f>
        <v>10528</v>
      </c>
      <c r="G24" s="318">
        <f>Exenditure!M24+Exenditure!P24+Exenditure!S24</f>
        <v>0</v>
      </c>
      <c r="H24" s="32"/>
      <c r="I24" s="32"/>
      <c r="J24" s="32"/>
      <c r="K24" s="32"/>
      <c r="L24" s="32"/>
      <c r="M24" s="32"/>
      <c r="N24" s="308">
        <f t="shared" si="2"/>
        <v>21011921.049999997</v>
      </c>
      <c r="O24" s="308">
        <f t="shared" si="3"/>
        <v>16528</v>
      </c>
      <c r="P24" s="308">
        <f t="shared" si="4"/>
        <v>18</v>
      </c>
    </row>
    <row r="25" spans="1:16" ht="18">
      <c r="A25" s="68" t="s">
        <v>44</v>
      </c>
      <c r="B25" s="307">
        <f>Exenditure!B25+Exenditure!E25+Exenditure!H25</f>
        <v>3442064.620000001</v>
      </c>
      <c r="C25" s="307">
        <f>Exenditure!F25</f>
        <v>238000</v>
      </c>
      <c r="D25" s="307">
        <v>32680</v>
      </c>
      <c r="E25" s="318">
        <f>Exenditure!K25+Exenditure!N25+Exenditure!Q25</f>
        <v>6046486.5199999996</v>
      </c>
      <c r="F25" s="318">
        <f>Exenditure!L25+Exenditure!O25+Exenditure!R25</f>
        <v>2476106.2400000002</v>
      </c>
      <c r="G25" s="318">
        <f>Exenditure!M25+Exenditure!P25+Exenditure!S25</f>
        <v>5023250</v>
      </c>
      <c r="H25" s="32"/>
      <c r="I25" s="32"/>
      <c r="J25" s="32"/>
      <c r="K25" s="32"/>
      <c r="L25" s="32"/>
      <c r="M25" s="32"/>
      <c r="N25" s="308">
        <f t="shared" si="2"/>
        <v>9488551.1400000006</v>
      </c>
      <c r="O25" s="308">
        <f t="shared" si="3"/>
        <v>2714106.24</v>
      </c>
      <c r="P25" s="308">
        <f t="shared" si="4"/>
        <v>5055930</v>
      </c>
    </row>
    <row r="26" spans="1:16" ht="18">
      <c r="A26" s="72" t="s">
        <v>45</v>
      </c>
      <c r="B26" s="307">
        <f>Exenditure!B26+Exenditure!E26+Exenditure!H26</f>
        <v>17628076.749999996</v>
      </c>
      <c r="C26" s="307"/>
      <c r="D26" s="307">
        <f>Exenditure!D26+Exenditure!G26+Exenditure!J26</f>
        <v>5696114.3200000003</v>
      </c>
      <c r="E26" s="318">
        <f>Exenditure!K26+Exenditure!N26+Exenditure!Q26</f>
        <v>21701788.850000001</v>
      </c>
      <c r="F26" s="318">
        <f>Exenditure!L26+Exenditure!O26+Exenditure!R26</f>
        <v>0</v>
      </c>
      <c r="G26" s="318">
        <f>Exenditure!M26+Exenditure!P26+Exenditure!S26</f>
        <v>6395498.6699999999</v>
      </c>
      <c r="H26" s="32"/>
      <c r="I26" s="32"/>
      <c r="J26" s="32"/>
      <c r="K26" s="32"/>
      <c r="L26" s="32"/>
      <c r="M26" s="32"/>
      <c r="N26" s="308">
        <f t="shared" si="2"/>
        <v>39329865.599999994</v>
      </c>
      <c r="O26" s="308">
        <f t="shared" si="3"/>
        <v>0</v>
      </c>
      <c r="P26" s="308">
        <f t="shared" si="4"/>
        <v>12091612.99</v>
      </c>
    </row>
    <row r="27" spans="1:16" ht="18">
      <c r="A27" s="72" t="s">
        <v>46</v>
      </c>
      <c r="B27" s="307">
        <f>Exenditure!B27+Exenditure!E27+Exenditure!H27</f>
        <v>25634580.150000006</v>
      </c>
      <c r="C27" s="307">
        <f>Exenditure!C27+Exenditure!F27+Exenditure!I27</f>
        <v>8028459.7599999998</v>
      </c>
      <c r="D27" s="307">
        <f>Exenditure!D27+Exenditure!G27+Exenditure!J27</f>
        <v>21570845.530000001</v>
      </c>
      <c r="E27" s="318">
        <f>Exenditure!K27+Exenditure!N27+Exenditure!Q27</f>
        <v>25181925.119999997</v>
      </c>
      <c r="F27" s="318">
        <f>Exenditure!L27+Exenditure!O27+Exenditure!R27</f>
        <v>6814427.5500000007</v>
      </c>
      <c r="G27" s="318">
        <f>Exenditure!M27+Exenditure!P27+Exenditure!S27</f>
        <v>20155527.93</v>
      </c>
      <c r="H27" s="32"/>
      <c r="I27" s="33"/>
      <c r="J27" s="32"/>
      <c r="K27" s="32"/>
      <c r="L27" s="33"/>
      <c r="M27" s="32"/>
      <c r="N27" s="308">
        <f t="shared" si="2"/>
        <v>50816505.270000003</v>
      </c>
      <c r="O27" s="308">
        <f t="shared" si="3"/>
        <v>14842887.310000001</v>
      </c>
      <c r="P27" s="308">
        <f t="shared" si="4"/>
        <v>41726373.460000001</v>
      </c>
    </row>
    <row r="28" spans="1:16" ht="18">
      <c r="A28" s="72" t="s">
        <v>51</v>
      </c>
      <c r="B28" s="307">
        <f>Exenditure!B28+Exenditure!E28+Exenditure!H28</f>
        <v>12848137.800000001</v>
      </c>
      <c r="C28" s="307"/>
      <c r="D28" s="307">
        <f>Exenditure!D28+Exenditure!G28+Exenditure!J28</f>
        <v>10249743.42</v>
      </c>
      <c r="E28" s="318">
        <f>Exenditure!K28+Exenditure!N28+Exenditure!Q28</f>
        <v>16730686.609999996</v>
      </c>
      <c r="F28" s="318">
        <f>Exenditure!L28+Exenditure!O28+Exenditure!R28</f>
        <v>0</v>
      </c>
      <c r="G28" s="318">
        <f>Exenditure!M28+Exenditure!P28+Exenditure!S28</f>
        <v>7643571.209999999</v>
      </c>
      <c r="H28" s="32"/>
      <c r="I28" s="33"/>
      <c r="J28" s="32"/>
      <c r="K28" s="32"/>
      <c r="L28" s="33"/>
      <c r="M28" s="32"/>
      <c r="N28" s="308">
        <f t="shared" si="2"/>
        <v>29578824.409999996</v>
      </c>
      <c r="O28" s="308">
        <f t="shared" si="3"/>
        <v>0</v>
      </c>
      <c r="P28" s="308">
        <f t="shared" si="4"/>
        <v>17893314.629999999</v>
      </c>
    </row>
    <row r="29" spans="1:16" ht="18">
      <c r="A29" s="72" t="s">
        <v>48</v>
      </c>
      <c r="B29" s="307">
        <f>Exenditure!B29+Exenditure!E29+Exenditure!H29</f>
        <v>87681696.640000001</v>
      </c>
      <c r="C29" s="307">
        <v>17232</v>
      </c>
      <c r="D29" s="307">
        <f>Exenditure!D29+Exenditure!G29+Exenditure!J29</f>
        <v>102948244.08999999</v>
      </c>
      <c r="E29" s="318">
        <f>Exenditure!K29+Exenditure!N29+Exenditure!Q29</f>
        <v>72891832.589999989</v>
      </c>
      <c r="F29" s="318">
        <f>Exenditure!L29+Exenditure!O29+Exenditure!R29</f>
        <v>649100.01</v>
      </c>
      <c r="G29" s="318">
        <f>Exenditure!M29+Exenditure!P29+Exenditure!S29</f>
        <v>89569631.74000001</v>
      </c>
      <c r="H29" s="32"/>
      <c r="I29" s="33"/>
      <c r="J29" s="32"/>
      <c r="K29" s="32"/>
      <c r="L29" s="33"/>
      <c r="M29" s="32"/>
      <c r="N29" s="308">
        <f t="shared" si="2"/>
        <v>160573529.22999999</v>
      </c>
      <c r="O29" s="308">
        <f t="shared" si="3"/>
        <v>666332.01</v>
      </c>
      <c r="P29" s="308">
        <f t="shared" si="4"/>
        <v>192517875.82999998</v>
      </c>
    </row>
    <row r="30" spans="1:16" ht="18">
      <c r="A30" s="73" t="s">
        <v>49</v>
      </c>
      <c r="B30" s="31">
        <f t="shared" ref="B30:P30" si="5">SUM(B21:B29)</f>
        <v>172607969.05000001</v>
      </c>
      <c r="C30" s="31">
        <f t="shared" si="5"/>
        <v>8289691.7599999998</v>
      </c>
      <c r="D30" s="31">
        <f t="shared" si="5"/>
        <v>245239889.07999998</v>
      </c>
      <c r="E30" s="31">
        <f t="shared" si="5"/>
        <v>174857655.69</v>
      </c>
      <c r="F30" s="31">
        <f t="shared" si="5"/>
        <v>9960672.6699999999</v>
      </c>
      <c r="G30" s="31">
        <f t="shared" si="5"/>
        <v>203762689.35000002</v>
      </c>
      <c r="H30" s="31">
        <f t="shared" si="5"/>
        <v>0</v>
      </c>
      <c r="I30" s="31">
        <f t="shared" si="5"/>
        <v>0</v>
      </c>
      <c r="J30" s="31">
        <f t="shared" si="5"/>
        <v>0</v>
      </c>
      <c r="K30" s="31">
        <f t="shared" si="5"/>
        <v>0</v>
      </c>
      <c r="L30" s="31">
        <f t="shared" si="5"/>
        <v>0</v>
      </c>
      <c r="M30" s="31">
        <f t="shared" si="5"/>
        <v>0</v>
      </c>
      <c r="N30" s="31">
        <f t="shared" si="5"/>
        <v>347465624.74000001</v>
      </c>
      <c r="O30" s="31">
        <f t="shared" si="5"/>
        <v>18250364.430000003</v>
      </c>
      <c r="P30" s="31">
        <f t="shared" si="5"/>
        <v>449002578.42999995</v>
      </c>
    </row>
    <row r="31" spans="1:16">
      <c r="H31" s="34"/>
      <c r="I31" s="34"/>
      <c r="J31" s="34"/>
    </row>
    <row r="32" spans="1:16">
      <c r="H32" s="34"/>
      <c r="I32" s="34"/>
      <c r="J32" s="34"/>
    </row>
    <row r="33" spans="8:10">
      <c r="H33" s="34"/>
      <c r="I33" s="34"/>
      <c r="J33" s="34"/>
    </row>
    <row r="34" spans="8:10">
      <c r="H34" s="34"/>
      <c r="I34" s="34"/>
      <c r="J34" s="34"/>
    </row>
    <row r="35" spans="8:10">
      <c r="H35" s="35"/>
      <c r="I35" s="35"/>
      <c r="J35" s="35"/>
    </row>
    <row r="36" spans="8:10">
      <c r="H36" s="35"/>
      <c r="I36" s="35"/>
      <c r="J36" s="35"/>
    </row>
    <row r="37" spans="8:10">
      <c r="H37" s="35"/>
      <c r="I37" s="35"/>
      <c r="J37" s="35"/>
    </row>
    <row r="38" spans="8:10">
      <c r="H38" s="36"/>
      <c r="I38" s="36"/>
      <c r="J38" s="36"/>
    </row>
    <row r="39" spans="8:10">
      <c r="H39" s="36"/>
      <c r="I39" s="36"/>
      <c r="J39" s="36"/>
    </row>
  </sheetData>
  <mergeCells count="12">
    <mergeCell ref="N2:P2"/>
    <mergeCell ref="A18:A20"/>
    <mergeCell ref="B18:D18"/>
    <mergeCell ref="E18:G18"/>
    <mergeCell ref="H18:J18"/>
    <mergeCell ref="K18:M18"/>
    <mergeCell ref="N18:P18"/>
    <mergeCell ref="A2:A4"/>
    <mergeCell ref="B2:D2"/>
    <mergeCell ref="E2:G2"/>
    <mergeCell ref="H2:J2"/>
    <mergeCell ref="K2:M2"/>
  </mergeCells>
  <pageMargins left="0.70866141732283472" right="0.70866141732283472" top="0.74803149606299213" bottom="0.74803149606299213" header="0.31496062992125984" footer="0.31496062992125984"/>
  <pageSetup paperSize="9" scale="75" orientation="landscape" r:id="rId1"/>
  <headerFooter>
    <oddFooter>&amp;R&amp;P</oddFooter>
  </headerFooter>
  <colBreaks count="1" manualBreakCount="1">
    <brk id="7" max="1048575" man="1"/>
  </colBreaks>
</worksheet>
</file>

<file path=xl/worksheets/sheet7.xml><?xml version="1.0" encoding="utf-8"?>
<worksheet xmlns="http://schemas.openxmlformats.org/spreadsheetml/2006/main" xmlns:r="http://schemas.openxmlformats.org/officeDocument/2006/relationships">
  <dimension ref="A1:D26"/>
  <sheetViews>
    <sheetView topLeftCell="A7" workbookViewId="0">
      <selection activeCell="G10" sqref="G10"/>
    </sheetView>
  </sheetViews>
  <sheetFormatPr defaultRowHeight="15"/>
  <cols>
    <col min="1" max="1" width="28.140625" customWidth="1"/>
    <col min="2" max="2" width="28.7109375" customWidth="1"/>
    <col min="3" max="3" width="36" customWidth="1"/>
    <col min="4" max="4" width="20.85546875" customWidth="1"/>
  </cols>
  <sheetData>
    <row r="1" spans="1:4" ht="29.25" customHeight="1">
      <c r="A1" s="378" t="s">
        <v>2351</v>
      </c>
    </row>
    <row r="2" spans="1:4" ht="31.5">
      <c r="A2" s="370" t="s">
        <v>2321</v>
      </c>
      <c r="B2" s="370" t="s">
        <v>2319</v>
      </c>
      <c r="C2" s="370" t="s">
        <v>2328</v>
      </c>
      <c r="D2" s="370" t="s">
        <v>2320</v>
      </c>
    </row>
    <row r="3" spans="1:4">
      <c r="A3" s="362" t="s">
        <v>2323</v>
      </c>
      <c r="B3" s="364">
        <v>318584000</v>
      </c>
      <c r="C3" s="364">
        <v>192091000</v>
      </c>
      <c r="D3" s="365">
        <v>0.60299999999999998</v>
      </c>
    </row>
    <row r="4" spans="1:4">
      <c r="A4" s="363" t="s">
        <v>2324</v>
      </c>
      <c r="B4" s="366">
        <v>435695329</v>
      </c>
      <c r="C4" s="366">
        <v>231236917</v>
      </c>
      <c r="D4" s="367">
        <v>0.53080000000000005</v>
      </c>
    </row>
    <row r="5" spans="1:4">
      <c r="A5" s="363" t="s">
        <v>2325</v>
      </c>
      <c r="B5" s="366">
        <v>231236917</v>
      </c>
      <c r="C5" s="366">
        <v>222302071</v>
      </c>
      <c r="D5" s="367">
        <v>0.96130000000000004</v>
      </c>
    </row>
    <row r="6" spans="1:4">
      <c r="A6" s="363" t="s">
        <v>2326</v>
      </c>
      <c r="B6" s="368"/>
      <c r="C6" s="366">
        <v>251292325</v>
      </c>
      <c r="D6" s="368"/>
    </row>
    <row r="7" spans="1:4">
      <c r="A7" s="363" t="s">
        <v>2327</v>
      </c>
      <c r="B7" s="368"/>
      <c r="C7" s="369">
        <v>33872950.850000001</v>
      </c>
      <c r="D7" s="368"/>
    </row>
    <row r="9" spans="1:4" ht="31.5">
      <c r="A9" s="370" t="s">
        <v>2329</v>
      </c>
      <c r="B9" s="370" t="s">
        <v>2330</v>
      </c>
      <c r="C9" s="370" t="s">
        <v>2342</v>
      </c>
      <c r="D9" s="370" t="s">
        <v>2332</v>
      </c>
    </row>
    <row r="10" spans="1:4">
      <c r="A10" s="361" t="s">
        <v>2333</v>
      </c>
      <c r="B10" s="372">
        <v>192938336</v>
      </c>
      <c r="C10" s="372">
        <v>103855952</v>
      </c>
      <c r="D10" s="373">
        <v>0.5383</v>
      </c>
    </row>
    <row r="11" spans="1:4">
      <c r="A11" s="361" t="s">
        <v>2334</v>
      </c>
      <c r="B11" s="372">
        <v>18036148</v>
      </c>
      <c r="C11" s="372">
        <v>8792274</v>
      </c>
      <c r="D11" s="373">
        <v>0.48749999999999999</v>
      </c>
    </row>
    <row r="12" spans="1:4">
      <c r="A12" s="361" t="s">
        <v>2335</v>
      </c>
      <c r="B12" s="372">
        <v>139074684</v>
      </c>
      <c r="C12" s="372">
        <v>57268710</v>
      </c>
      <c r="D12" s="373">
        <v>0.4118</v>
      </c>
    </row>
    <row r="13" spans="1:4">
      <c r="A13" s="361" t="s">
        <v>2336</v>
      </c>
      <c r="B13" s="372">
        <v>233753047</v>
      </c>
      <c r="C13" s="372">
        <v>112986559</v>
      </c>
      <c r="D13" s="373">
        <v>0.4834</v>
      </c>
    </row>
    <row r="14" spans="1:4">
      <c r="A14" s="361" t="s">
        <v>2337</v>
      </c>
      <c r="B14" s="372">
        <v>69269801</v>
      </c>
      <c r="C14" s="372">
        <v>27778906</v>
      </c>
      <c r="D14" s="373">
        <v>0.40100000000000002</v>
      </c>
    </row>
    <row r="15" spans="1:4">
      <c r="A15" s="361" t="s">
        <v>2338</v>
      </c>
      <c r="B15" s="372">
        <v>812803661</v>
      </c>
      <c r="C15" s="372">
        <v>372326621</v>
      </c>
      <c r="D15" s="373">
        <v>0.45810000000000001</v>
      </c>
    </row>
    <row r="16" spans="1:4">
      <c r="A16" s="361" t="s">
        <v>2339</v>
      </c>
      <c r="B16" s="372">
        <v>159731645</v>
      </c>
      <c r="C16" s="372">
        <v>61644220</v>
      </c>
      <c r="D16" s="371" t="s">
        <v>2340</v>
      </c>
    </row>
    <row r="17" spans="1:4">
      <c r="A17" s="361" t="s">
        <v>2341</v>
      </c>
      <c r="B17" s="372">
        <v>118654828</v>
      </c>
      <c r="C17" s="372">
        <v>18250364</v>
      </c>
      <c r="D17" s="373">
        <v>0.15379999999999999</v>
      </c>
    </row>
    <row r="19" spans="1:4" ht="31.5">
      <c r="A19" s="370" t="s">
        <v>2350</v>
      </c>
      <c r="B19" s="370" t="s">
        <v>2330</v>
      </c>
      <c r="C19" s="370" t="s">
        <v>2331</v>
      </c>
      <c r="D19" s="370" t="s">
        <v>2332</v>
      </c>
    </row>
    <row r="20" spans="1:4">
      <c r="A20" s="361" t="s">
        <v>2343</v>
      </c>
      <c r="B20" s="372">
        <v>1500000</v>
      </c>
      <c r="C20" s="374">
        <v>1393016</v>
      </c>
      <c r="D20" s="375">
        <v>0.92869999999999997</v>
      </c>
    </row>
    <row r="21" spans="1:4">
      <c r="A21" s="361" t="s">
        <v>2344</v>
      </c>
      <c r="B21" s="372">
        <v>13000000</v>
      </c>
      <c r="C21" s="374">
        <v>3295101</v>
      </c>
      <c r="D21" s="376">
        <v>33.18</v>
      </c>
    </row>
    <row r="22" spans="1:4">
      <c r="A22" s="361" t="s">
        <v>2345</v>
      </c>
      <c r="B22" s="372">
        <v>5000000</v>
      </c>
      <c r="C22" s="374">
        <v>4163761</v>
      </c>
      <c r="D22" s="376">
        <v>83.28</v>
      </c>
    </row>
    <row r="23" spans="1:4">
      <c r="A23" s="361" t="s">
        <v>2346</v>
      </c>
      <c r="B23" s="372">
        <v>800000</v>
      </c>
      <c r="C23" s="374">
        <v>354034</v>
      </c>
      <c r="D23" s="376">
        <v>44.25</v>
      </c>
    </row>
    <row r="24" spans="1:4">
      <c r="A24" s="361" t="s">
        <v>2347</v>
      </c>
      <c r="B24" s="372">
        <v>15000000</v>
      </c>
      <c r="C24" s="374">
        <v>9695503</v>
      </c>
      <c r="D24" s="377"/>
    </row>
    <row r="25" spans="1:4">
      <c r="A25" s="361" t="s">
        <v>2348</v>
      </c>
      <c r="B25" s="372">
        <v>56665000</v>
      </c>
      <c r="C25" s="374">
        <v>11921708</v>
      </c>
      <c r="D25" s="376">
        <v>29.24</v>
      </c>
    </row>
    <row r="26" spans="1:4">
      <c r="A26" s="361" t="s">
        <v>2349</v>
      </c>
      <c r="B26" s="372">
        <v>935000</v>
      </c>
      <c r="C26" s="374">
        <v>643816</v>
      </c>
      <c r="D26" s="376">
        <v>69.86</v>
      </c>
    </row>
  </sheetData>
  <pageMargins left="0.70866141732283472" right="0.70866141732283472" top="0.74803149606299213" bottom="0.74803149606299213" header="0.31496062992125984" footer="0.31496062992125984"/>
  <pageSetup paperSize="9"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dimension ref="A1:G15"/>
  <sheetViews>
    <sheetView view="pageBreakPreview" zoomScaleSheetLayoutView="100" workbookViewId="0">
      <selection activeCell="J5" sqref="J5"/>
    </sheetView>
  </sheetViews>
  <sheetFormatPr defaultRowHeight="15"/>
  <cols>
    <col min="1" max="1" width="25.28515625" customWidth="1"/>
    <col min="2" max="2" width="12.140625" customWidth="1"/>
    <col min="3" max="3" width="16" customWidth="1"/>
    <col min="4" max="4" width="8.85546875" customWidth="1"/>
    <col min="5" max="5" width="23.5703125" customWidth="1"/>
    <col min="6" max="6" width="20.140625" customWidth="1"/>
    <col min="7" max="7" width="14.5703125" customWidth="1"/>
  </cols>
  <sheetData>
    <row r="1" spans="1:7" ht="18">
      <c r="A1" s="403" t="s">
        <v>114</v>
      </c>
      <c r="B1" s="403"/>
      <c r="C1" s="403"/>
      <c r="D1" s="38"/>
      <c r="E1" s="403" t="s">
        <v>115</v>
      </c>
      <c r="F1" s="403"/>
      <c r="G1" s="403"/>
    </row>
    <row r="3" spans="1:7" ht="18">
      <c r="A3" s="39" t="s">
        <v>52</v>
      </c>
      <c r="B3" s="40" t="s">
        <v>53</v>
      </c>
      <c r="C3" s="40" t="s">
        <v>54</v>
      </c>
      <c r="E3" s="41" t="s">
        <v>38</v>
      </c>
      <c r="F3" s="42" t="s">
        <v>53</v>
      </c>
      <c r="G3" s="42" t="s">
        <v>54</v>
      </c>
    </row>
    <row r="4" spans="1:7" ht="15.75">
      <c r="A4" s="29" t="s">
        <v>55</v>
      </c>
      <c r="B4" s="94">
        <v>54526</v>
      </c>
      <c r="C4" s="95">
        <f>B4/B8</f>
        <v>0.45953394294382877</v>
      </c>
      <c r="E4" s="45" t="s">
        <v>45</v>
      </c>
      <c r="F4" s="96">
        <v>500</v>
      </c>
      <c r="G4" s="97">
        <f>F4/F11</f>
        <v>4.2138974337364628E-3</v>
      </c>
    </row>
    <row r="5" spans="1:7" ht="15.75">
      <c r="A5" s="29" t="s">
        <v>56</v>
      </c>
      <c r="B5" s="94">
        <v>29129</v>
      </c>
      <c r="C5" s="95">
        <f>B5/B8</f>
        <v>0.24549323669461887</v>
      </c>
      <c r="E5" s="45" t="s">
        <v>43</v>
      </c>
      <c r="F5" s="96">
        <v>500</v>
      </c>
      <c r="G5" s="97">
        <f>F5/F11</f>
        <v>4.2138974337364628E-3</v>
      </c>
    </row>
    <row r="6" spans="1:7" ht="15.75">
      <c r="A6" s="29" t="s">
        <v>57</v>
      </c>
      <c r="B6" s="94">
        <v>5000</v>
      </c>
      <c r="C6" s="95">
        <f>B6/B8</f>
        <v>4.2138974337364632E-2</v>
      </c>
      <c r="E6" s="45" t="s">
        <v>60</v>
      </c>
      <c r="F6" s="96">
        <v>1500</v>
      </c>
      <c r="G6" s="97">
        <f>F6/F11</f>
        <v>1.2641692301209389E-2</v>
      </c>
    </row>
    <row r="7" spans="1:7" ht="15.75">
      <c r="A7" s="30" t="s">
        <v>58</v>
      </c>
      <c r="B7" s="94">
        <v>30000</v>
      </c>
      <c r="C7" s="95">
        <f>B7/B8</f>
        <v>0.25283384602418779</v>
      </c>
      <c r="E7" s="44" t="s">
        <v>46</v>
      </c>
      <c r="F7" s="96">
        <v>84655</v>
      </c>
      <c r="G7" s="97">
        <f>F7/F11</f>
        <v>0.71345497450592055</v>
      </c>
    </row>
    <row r="8" spans="1:7" ht="18">
      <c r="A8" s="49" t="s">
        <v>59</v>
      </c>
      <c r="B8" s="50">
        <f>SUM(B4:B7)</f>
        <v>118655</v>
      </c>
      <c r="C8" s="51">
        <f>SUM(C4:C7)</f>
        <v>1</v>
      </c>
      <c r="E8" s="45" t="s">
        <v>48</v>
      </c>
      <c r="F8" s="96">
        <v>25500</v>
      </c>
      <c r="G8" s="97">
        <f>F8/F11</f>
        <v>0.21490876912055962</v>
      </c>
    </row>
    <row r="9" spans="1:7" ht="15.75">
      <c r="E9" s="45" t="s">
        <v>40</v>
      </c>
      <c r="F9" s="96">
        <v>500</v>
      </c>
      <c r="G9" s="97">
        <f>F9/F11</f>
        <v>4.2138974337364628E-3</v>
      </c>
    </row>
    <row r="10" spans="1:7" ht="31.5">
      <c r="E10" s="43" t="s">
        <v>44</v>
      </c>
      <c r="F10" s="96">
        <v>5500</v>
      </c>
      <c r="G10" s="97">
        <f>F10/F11</f>
        <v>4.635287177110109E-2</v>
      </c>
    </row>
    <row r="11" spans="1:7" ht="18">
      <c r="E11" s="46" t="s">
        <v>59</v>
      </c>
      <c r="F11" s="47">
        <f>SUM(F4:F10)</f>
        <v>118655</v>
      </c>
      <c r="G11" s="48">
        <f>F11/F11</f>
        <v>1</v>
      </c>
    </row>
    <row r="15" spans="1:7">
      <c r="A15" s="74" t="s">
        <v>61</v>
      </c>
      <c r="E15" s="74" t="s">
        <v>61</v>
      </c>
    </row>
  </sheetData>
  <protectedRanges>
    <protectedRange password="DE91" sqref="A3:C3" name="Range1"/>
  </protectedRanges>
  <mergeCells count="2">
    <mergeCell ref="A1:C1"/>
    <mergeCell ref="E1:G1"/>
  </mergeCells>
  <pageMargins left="0.70866141732283472" right="0.70866141732283472" top="0.74803149606299213" bottom="0.74803149606299213" header="0.31496062992125984" footer="0.31496062992125984"/>
  <pageSetup paperSize="9"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dimension ref="A1:N78"/>
  <sheetViews>
    <sheetView tabSelected="1" view="pageBreakPreview" topLeftCell="A75" zoomScaleSheetLayoutView="100" workbookViewId="0">
      <selection activeCell="J73" sqref="J73"/>
    </sheetView>
  </sheetViews>
  <sheetFormatPr defaultRowHeight="15"/>
  <cols>
    <col min="2" max="2" width="16.28515625" customWidth="1"/>
    <col min="3" max="3" width="18.5703125" customWidth="1"/>
    <col min="4" max="4" width="21.42578125" customWidth="1"/>
    <col min="5" max="5" width="16.85546875" customWidth="1"/>
    <col min="6" max="6" width="11.140625" customWidth="1"/>
    <col min="7" max="7" width="7.42578125" customWidth="1"/>
    <col min="8" max="8" width="9" customWidth="1"/>
    <col min="9" max="11" width="7.42578125" customWidth="1"/>
    <col min="12" max="12" width="12.85546875" customWidth="1"/>
    <col min="13" max="13" width="14.140625" customWidth="1"/>
    <col min="14" max="14" width="20.140625" bestFit="1" customWidth="1"/>
  </cols>
  <sheetData>
    <row r="1" spans="1:14" ht="18">
      <c r="A1" s="404" t="s">
        <v>66</v>
      </c>
      <c r="B1" s="404"/>
      <c r="C1" s="404"/>
      <c r="D1" s="404"/>
      <c r="E1" s="404"/>
      <c r="F1" s="404"/>
      <c r="G1" s="404"/>
      <c r="H1" s="404"/>
      <c r="I1" s="404"/>
      <c r="J1" s="404"/>
      <c r="K1" s="404"/>
      <c r="L1" s="404"/>
      <c r="M1" s="404"/>
      <c r="N1" s="404"/>
    </row>
    <row r="2" spans="1:14" ht="38.25">
      <c r="A2" s="294" t="s">
        <v>315</v>
      </c>
      <c r="B2" s="294" t="s">
        <v>62</v>
      </c>
      <c r="C2" s="294" t="s">
        <v>63</v>
      </c>
      <c r="D2" s="294" t="s">
        <v>64</v>
      </c>
      <c r="E2" s="294" t="s">
        <v>65</v>
      </c>
      <c r="F2" s="294" t="s">
        <v>99</v>
      </c>
      <c r="G2" s="295" t="s">
        <v>94</v>
      </c>
      <c r="H2" s="295" t="s">
        <v>1771</v>
      </c>
      <c r="I2" s="295" t="s">
        <v>95</v>
      </c>
      <c r="J2" s="76" t="s">
        <v>2032</v>
      </c>
      <c r="K2" s="76" t="s">
        <v>96</v>
      </c>
      <c r="L2" s="76" t="s">
        <v>97</v>
      </c>
      <c r="M2" s="76" t="s">
        <v>1772</v>
      </c>
      <c r="N2" s="75" t="s">
        <v>98</v>
      </c>
    </row>
    <row r="3" spans="1:14" ht="51">
      <c r="A3" s="216" t="s">
        <v>116</v>
      </c>
      <c r="B3" s="216" t="s">
        <v>117</v>
      </c>
      <c r="C3" s="216" t="s">
        <v>118</v>
      </c>
      <c r="D3" s="216" t="s">
        <v>119</v>
      </c>
      <c r="E3" s="296"/>
      <c r="F3" s="222">
        <v>0.15</v>
      </c>
      <c r="G3" s="215">
        <v>0.25</v>
      </c>
      <c r="H3" s="292">
        <v>0.13800000000000001</v>
      </c>
      <c r="I3" s="215">
        <v>0.5</v>
      </c>
      <c r="J3" s="292">
        <v>0.25</v>
      </c>
      <c r="K3" s="215">
        <v>0.75</v>
      </c>
      <c r="L3" s="215">
        <v>1</v>
      </c>
      <c r="M3" s="206" t="s">
        <v>2053</v>
      </c>
      <c r="N3" s="98" t="s">
        <v>120</v>
      </c>
    </row>
    <row r="4" spans="1:14" ht="38.25">
      <c r="A4" s="217" t="s">
        <v>116</v>
      </c>
      <c r="B4" s="217" t="s">
        <v>121</v>
      </c>
      <c r="C4" s="217" t="s">
        <v>122</v>
      </c>
      <c r="D4" s="297" t="s">
        <v>123</v>
      </c>
      <c r="E4" s="296"/>
      <c r="F4" s="215" t="s">
        <v>124</v>
      </c>
      <c r="G4" s="216" t="s">
        <v>132</v>
      </c>
      <c r="H4" s="293" t="s">
        <v>1777</v>
      </c>
      <c r="I4" s="216" t="s">
        <v>132</v>
      </c>
      <c r="J4" s="292">
        <v>0.87</v>
      </c>
      <c r="K4" s="216" t="s">
        <v>132</v>
      </c>
      <c r="L4" s="216" t="s">
        <v>132</v>
      </c>
      <c r="M4" s="207" t="s">
        <v>2061</v>
      </c>
      <c r="N4" s="100" t="s">
        <v>126</v>
      </c>
    </row>
    <row r="5" spans="1:14" ht="51">
      <c r="A5" s="217" t="s">
        <v>116</v>
      </c>
      <c r="B5" s="217" t="s">
        <v>121</v>
      </c>
      <c r="C5" s="217" t="s">
        <v>122</v>
      </c>
      <c r="D5" s="216" t="s">
        <v>127</v>
      </c>
      <c r="E5" s="296"/>
      <c r="F5" s="298">
        <v>55350000</v>
      </c>
      <c r="G5" s="217" t="s">
        <v>125</v>
      </c>
      <c r="H5" s="293" t="s">
        <v>125</v>
      </c>
      <c r="I5" s="217" t="s">
        <v>125</v>
      </c>
      <c r="J5" s="226" t="s">
        <v>125</v>
      </c>
      <c r="K5" s="217" t="s">
        <v>125</v>
      </c>
      <c r="L5" s="221">
        <v>25000000</v>
      </c>
      <c r="M5" s="213"/>
      <c r="N5" s="100" t="s">
        <v>128</v>
      </c>
    </row>
    <row r="6" spans="1:14" ht="63.75">
      <c r="A6" s="217" t="s">
        <v>116</v>
      </c>
      <c r="B6" s="217" t="s">
        <v>121</v>
      </c>
      <c r="C6" s="216" t="s">
        <v>129</v>
      </c>
      <c r="D6" s="297" t="s">
        <v>130</v>
      </c>
      <c r="E6" s="296"/>
      <c r="F6" s="216" t="s">
        <v>124</v>
      </c>
      <c r="G6" s="217" t="s">
        <v>132</v>
      </c>
      <c r="H6" s="293" t="s">
        <v>1777</v>
      </c>
      <c r="I6" s="216" t="s">
        <v>132</v>
      </c>
      <c r="J6" s="226" t="s">
        <v>1777</v>
      </c>
      <c r="K6" s="216" t="s">
        <v>132</v>
      </c>
      <c r="L6" s="216" t="s">
        <v>132</v>
      </c>
      <c r="M6" s="216" t="s">
        <v>2062</v>
      </c>
      <c r="N6" s="100" t="s">
        <v>131</v>
      </c>
    </row>
    <row r="7" spans="1:14" ht="76.5">
      <c r="A7" s="217" t="s">
        <v>116</v>
      </c>
      <c r="B7" s="217" t="s">
        <v>121</v>
      </c>
      <c r="C7" s="216" t="s">
        <v>129</v>
      </c>
      <c r="D7" s="297" t="s">
        <v>2004</v>
      </c>
      <c r="E7" s="296"/>
      <c r="F7" s="216">
        <v>25000</v>
      </c>
      <c r="G7" s="217" t="s">
        <v>132</v>
      </c>
      <c r="H7" s="293" t="s">
        <v>1777</v>
      </c>
      <c r="I7" s="216" t="s">
        <v>132</v>
      </c>
      <c r="J7" s="226" t="s">
        <v>1777</v>
      </c>
      <c r="K7" s="216" t="s">
        <v>132</v>
      </c>
      <c r="L7" s="216" t="s">
        <v>132</v>
      </c>
      <c r="M7" s="216" t="s">
        <v>2049</v>
      </c>
      <c r="N7" s="100" t="s">
        <v>131</v>
      </c>
    </row>
    <row r="8" spans="1:14" ht="51">
      <c r="A8" s="216" t="s">
        <v>116</v>
      </c>
      <c r="B8" s="216" t="s">
        <v>121</v>
      </c>
      <c r="C8" s="216" t="s">
        <v>129</v>
      </c>
      <c r="D8" s="297" t="s">
        <v>1732</v>
      </c>
      <c r="E8" s="296"/>
      <c r="F8" s="222">
        <v>0.75</v>
      </c>
      <c r="G8" s="216" t="s">
        <v>125</v>
      </c>
      <c r="H8" s="293" t="s">
        <v>125</v>
      </c>
      <c r="I8" s="216" t="s">
        <v>125</v>
      </c>
      <c r="J8" s="226" t="s">
        <v>125</v>
      </c>
      <c r="K8" s="216" t="s">
        <v>125</v>
      </c>
      <c r="L8" s="215">
        <v>0.83</v>
      </c>
      <c r="M8" s="213"/>
      <c r="N8" s="98" t="s">
        <v>133</v>
      </c>
    </row>
    <row r="9" spans="1:14" ht="51">
      <c r="A9" s="216" t="s">
        <v>116</v>
      </c>
      <c r="B9" s="216" t="s">
        <v>121</v>
      </c>
      <c r="C9" s="216" t="s">
        <v>129</v>
      </c>
      <c r="D9" s="297" t="s">
        <v>1733</v>
      </c>
      <c r="E9" s="296"/>
      <c r="F9" s="215">
        <v>0.1</v>
      </c>
      <c r="G9" s="216" t="s">
        <v>125</v>
      </c>
      <c r="H9" s="293" t="s">
        <v>125</v>
      </c>
      <c r="I9" s="216" t="s">
        <v>125</v>
      </c>
      <c r="J9" s="226" t="s">
        <v>125</v>
      </c>
      <c r="K9" s="216" t="s">
        <v>125</v>
      </c>
      <c r="L9" s="215">
        <v>0.11</v>
      </c>
      <c r="M9" s="213"/>
      <c r="N9" s="98" t="s">
        <v>1734</v>
      </c>
    </row>
    <row r="10" spans="1:14" ht="51">
      <c r="A10" s="217" t="s">
        <v>116</v>
      </c>
      <c r="B10" s="217" t="s">
        <v>121</v>
      </c>
      <c r="C10" s="217" t="s">
        <v>134</v>
      </c>
      <c r="D10" s="297" t="s">
        <v>135</v>
      </c>
      <c r="E10" s="296"/>
      <c r="F10" s="215" t="s">
        <v>124</v>
      </c>
      <c r="G10" s="215" t="s">
        <v>125</v>
      </c>
      <c r="H10" s="293" t="s">
        <v>125</v>
      </c>
      <c r="I10" s="215" t="s">
        <v>125</v>
      </c>
      <c r="J10" s="226" t="s">
        <v>125</v>
      </c>
      <c r="K10" s="215" t="s">
        <v>125</v>
      </c>
      <c r="L10" s="215">
        <v>0.12</v>
      </c>
      <c r="M10" s="213"/>
      <c r="N10" s="100" t="s">
        <v>1735</v>
      </c>
    </row>
    <row r="11" spans="1:14" ht="38.25">
      <c r="A11" s="217" t="s">
        <v>116</v>
      </c>
      <c r="B11" s="217" t="s">
        <v>121</v>
      </c>
      <c r="C11" s="217" t="s">
        <v>137</v>
      </c>
      <c r="D11" s="297" t="s">
        <v>138</v>
      </c>
      <c r="E11" s="296"/>
      <c r="F11" s="216">
        <v>2</v>
      </c>
      <c r="G11" s="216">
        <v>2</v>
      </c>
      <c r="H11" s="293">
        <v>2</v>
      </c>
      <c r="I11" s="216">
        <v>2</v>
      </c>
      <c r="J11" s="293">
        <v>2</v>
      </c>
      <c r="K11" s="216">
        <v>2</v>
      </c>
      <c r="L11" s="216">
        <v>3</v>
      </c>
      <c r="M11" s="207"/>
      <c r="N11" s="100" t="s">
        <v>1736</v>
      </c>
    </row>
    <row r="12" spans="1:14" ht="51">
      <c r="A12" s="216" t="s">
        <v>116</v>
      </c>
      <c r="B12" s="216" t="s">
        <v>139</v>
      </c>
      <c r="C12" s="216" t="s">
        <v>140</v>
      </c>
      <c r="D12" s="297" t="s">
        <v>141</v>
      </c>
      <c r="E12" s="296"/>
      <c r="F12" s="222">
        <v>0.72</v>
      </c>
      <c r="G12" s="215" t="s">
        <v>125</v>
      </c>
      <c r="H12" s="293" t="s">
        <v>125</v>
      </c>
      <c r="I12" s="215" t="s">
        <v>125</v>
      </c>
      <c r="J12" s="226" t="s">
        <v>125</v>
      </c>
      <c r="K12" s="215" t="s">
        <v>125</v>
      </c>
      <c r="L12" s="215">
        <v>1</v>
      </c>
      <c r="M12" s="213"/>
      <c r="N12" s="98" t="s">
        <v>128</v>
      </c>
    </row>
    <row r="13" spans="1:14" ht="38.25">
      <c r="A13" s="216" t="s">
        <v>116</v>
      </c>
      <c r="B13" s="216" t="s">
        <v>139</v>
      </c>
      <c r="C13" s="216" t="s">
        <v>140</v>
      </c>
      <c r="D13" s="297" t="s">
        <v>142</v>
      </c>
      <c r="E13" s="296"/>
      <c r="F13" s="222">
        <v>0.13</v>
      </c>
      <c r="G13" s="216" t="s">
        <v>132</v>
      </c>
      <c r="H13" s="293">
        <v>1.36</v>
      </c>
      <c r="I13" s="216" t="s">
        <v>132</v>
      </c>
      <c r="J13" s="293">
        <v>7.05</v>
      </c>
      <c r="K13" s="216" t="s">
        <v>132</v>
      </c>
      <c r="L13" s="222">
        <v>0.189</v>
      </c>
      <c r="M13" s="205"/>
      <c r="N13" s="98" t="s">
        <v>143</v>
      </c>
    </row>
    <row r="14" spans="1:14" ht="76.5">
      <c r="A14" s="217" t="s">
        <v>116</v>
      </c>
      <c r="B14" s="217" t="s">
        <v>144</v>
      </c>
      <c r="C14" s="217" t="s">
        <v>145</v>
      </c>
      <c r="D14" s="296"/>
      <c r="E14" s="297" t="s">
        <v>146</v>
      </c>
      <c r="F14" s="216" t="s">
        <v>147</v>
      </c>
      <c r="G14" s="217" t="s">
        <v>148</v>
      </c>
      <c r="H14" s="299" t="s">
        <v>2005</v>
      </c>
      <c r="I14" s="217" t="s">
        <v>125</v>
      </c>
      <c r="J14" s="299" t="s">
        <v>2005</v>
      </c>
      <c r="K14" s="217" t="s">
        <v>125</v>
      </c>
      <c r="L14" s="217" t="s">
        <v>125</v>
      </c>
      <c r="M14" s="216" t="s">
        <v>2050</v>
      </c>
      <c r="N14" s="100" t="s">
        <v>149</v>
      </c>
    </row>
    <row r="15" spans="1:14" ht="51">
      <c r="A15" s="217" t="s">
        <v>116</v>
      </c>
      <c r="B15" s="217" t="s">
        <v>144</v>
      </c>
      <c r="C15" s="217" t="s">
        <v>145</v>
      </c>
      <c r="D15" s="296"/>
      <c r="E15" s="297" t="s">
        <v>1737</v>
      </c>
      <c r="F15" s="215">
        <v>1</v>
      </c>
      <c r="G15" s="218">
        <v>1</v>
      </c>
      <c r="H15" s="292">
        <v>1</v>
      </c>
      <c r="I15" s="218">
        <v>1</v>
      </c>
      <c r="J15" s="292">
        <v>1</v>
      </c>
      <c r="K15" s="218">
        <v>1</v>
      </c>
      <c r="L15" s="218">
        <v>1</v>
      </c>
      <c r="M15" s="206"/>
      <c r="N15" s="100" t="s">
        <v>150</v>
      </c>
    </row>
    <row r="16" spans="1:14" ht="51">
      <c r="A16" s="216" t="s">
        <v>116</v>
      </c>
      <c r="B16" s="216" t="s">
        <v>144</v>
      </c>
      <c r="C16" s="217" t="s">
        <v>151</v>
      </c>
      <c r="D16" s="297" t="s">
        <v>152</v>
      </c>
      <c r="E16" s="300"/>
      <c r="F16" s="215">
        <v>0.76</v>
      </c>
      <c r="G16" s="216" t="s">
        <v>125</v>
      </c>
      <c r="H16" s="293" t="s">
        <v>125</v>
      </c>
      <c r="I16" s="216" t="s">
        <v>125</v>
      </c>
      <c r="J16" s="226" t="s">
        <v>125</v>
      </c>
      <c r="K16" s="216" t="s">
        <v>125</v>
      </c>
      <c r="L16" s="215">
        <v>0.8</v>
      </c>
      <c r="M16" s="213"/>
      <c r="N16" s="98" t="s">
        <v>153</v>
      </c>
    </row>
    <row r="17" spans="1:14" ht="51">
      <c r="A17" s="301" t="s">
        <v>116</v>
      </c>
      <c r="B17" s="217" t="s">
        <v>144</v>
      </c>
      <c r="C17" s="301" t="s">
        <v>154</v>
      </c>
      <c r="D17" s="297" t="s">
        <v>155</v>
      </c>
      <c r="E17" s="296"/>
      <c r="F17" s="216">
        <v>0</v>
      </c>
      <c r="G17" s="216" t="s">
        <v>125</v>
      </c>
      <c r="H17" s="293" t="s">
        <v>125</v>
      </c>
      <c r="I17" s="216" t="s">
        <v>125</v>
      </c>
      <c r="J17" s="226" t="s">
        <v>125</v>
      </c>
      <c r="K17" s="216">
        <v>1</v>
      </c>
      <c r="L17" s="216">
        <v>1</v>
      </c>
      <c r="M17" s="213"/>
      <c r="N17" s="98" t="s">
        <v>156</v>
      </c>
    </row>
    <row r="18" spans="1:14" ht="51">
      <c r="A18" s="216" t="s">
        <v>157</v>
      </c>
      <c r="B18" s="216" t="s">
        <v>158</v>
      </c>
      <c r="C18" s="216" t="s">
        <v>159</v>
      </c>
      <c r="D18" s="216" t="s">
        <v>160</v>
      </c>
      <c r="E18" s="296"/>
      <c r="F18" s="215">
        <v>0.5</v>
      </c>
      <c r="G18" s="216" t="s">
        <v>125</v>
      </c>
      <c r="H18" s="293" t="s">
        <v>125</v>
      </c>
      <c r="I18" s="216" t="s">
        <v>125</v>
      </c>
      <c r="J18" s="226" t="s">
        <v>125</v>
      </c>
      <c r="K18" s="216" t="s">
        <v>125</v>
      </c>
      <c r="L18" s="215">
        <v>0.5</v>
      </c>
      <c r="M18" s="213"/>
      <c r="N18" s="98" t="s">
        <v>161</v>
      </c>
    </row>
    <row r="19" spans="1:14" ht="38.25">
      <c r="A19" s="217" t="s">
        <v>157</v>
      </c>
      <c r="B19" s="217" t="s">
        <v>158</v>
      </c>
      <c r="C19" s="217" t="s">
        <v>162</v>
      </c>
      <c r="D19" s="216" t="s">
        <v>163</v>
      </c>
      <c r="E19" s="296"/>
      <c r="F19" s="215">
        <v>1</v>
      </c>
      <c r="G19" s="218">
        <v>1</v>
      </c>
      <c r="H19" s="292">
        <v>0.75</v>
      </c>
      <c r="I19" s="218">
        <v>1</v>
      </c>
      <c r="J19" s="292">
        <v>0.8</v>
      </c>
      <c r="K19" s="218">
        <v>1</v>
      </c>
      <c r="L19" s="218">
        <v>1</v>
      </c>
      <c r="M19" s="206"/>
      <c r="N19" s="100" t="s">
        <v>164</v>
      </c>
    </row>
    <row r="20" spans="1:14" ht="38.25">
      <c r="A20" s="217" t="s">
        <v>157</v>
      </c>
      <c r="B20" s="217" t="s">
        <v>158</v>
      </c>
      <c r="C20" s="217" t="s">
        <v>162</v>
      </c>
      <c r="D20" s="216" t="s">
        <v>165</v>
      </c>
      <c r="E20" s="296"/>
      <c r="F20" s="216">
        <v>0</v>
      </c>
      <c r="G20" s="217">
        <v>1</v>
      </c>
      <c r="H20" s="293">
        <v>0</v>
      </c>
      <c r="I20" s="217">
        <v>2</v>
      </c>
      <c r="J20" s="293">
        <v>0</v>
      </c>
      <c r="K20" s="217">
        <v>3</v>
      </c>
      <c r="L20" s="217">
        <v>4</v>
      </c>
      <c r="M20" s="207"/>
      <c r="N20" s="100" t="s">
        <v>166</v>
      </c>
    </row>
    <row r="21" spans="1:14" ht="38.25">
      <c r="A21" s="217" t="s">
        <v>157</v>
      </c>
      <c r="B21" s="217" t="s">
        <v>158</v>
      </c>
      <c r="C21" s="217" t="s">
        <v>162</v>
      </c>
      <c r="D21" s="216" t="s">
        <v>167</v>
      </c>
      <c r="E21" s="296"/>
      <c r="F21" s="215">
        <v>1</v>
      </c>
      <c r="G21" s="218">
        <v>1</v>
      </c>
      <c r="H21" s="292">
        <v>0.75</v>
      </c>
      <c r="I21" s="218">
        <v>1</v>
      </c>
      <c r="J21" s="292">
        <v>0.8</v>
      </c>
      <c r="K21" s="218">
        <v>1</v>
      </c>
      <c r="L21" s="218">
        <v>1</v>
      </c>
      <c r="M21" s="206"/>
      <c r="N21" s="100" t="s">
        <v>168</v>
      </c>
    </row>
    <row r="22" spans="1:14" ht="51">
      <c r="A22" s="217" t="s">
        <v>157</v>
      </c>
      <c r="B22" s="217" t="s">
        <v>158</v>
      </c>
      <c r="C22" s="217" t="s">
        <v>162</v>
      </c>
      <c r="D22" s="216" t="s">
        <v>2006</v>
      </c>
      <c r="E22" s="296"/>
      <c r="F22" s="215">
        <v>1</v>
      </c>
      <c r="G22" s="218">
        <v>1</v>
      </c>
      <c r="H22" s="292">
        <v>1</v>
      </c>
      <c r="I22" s="218">
        <v>1</v>
      </c>
      <c r="J22" s="292">
        <v>1</v>
      </c>
      <c r="K22" s="218">
        <v>1</v>
      </c>
      <c r="L22" s="218">
        <v>1</v>
      </c>
      <c r="M22" s="206"/>
      <c r="N22" s="100" t="s">
        <v>169</v>
      </c>
    </row>
    <row r="23" spans="1:14" ht="38.25">
      <c r="A23" s="217" t="s">
        <v>157</v>
      </c>
      <c r="B23" s="217" t="s">
        <v>158</v>
      </c>
      <c r="C23" s="217" t="s">
        <v>162</v>
      </c>
      <c r="D23" s="297" t="s">
        <v>170</v>
      </c>
      <c r="E23" s="296"/>
      <c r="F23" s="215" t="s">
        <v>124</v>
      </c>
      <c r="G23" s="219">
        <v>1</v>
      </c>
      <c r="H23" s="302">
        <v>0</v>
      </c>
      <c r="I23" s="219">
        <v>2</v>
      </c>
      <c r="J23" s="302">
        <v>0</v>
      </c>
      <c r="K23" s="219">
        <v>3</v>
      </c>
      <c r="L23" s="219">
        <v>4</v>
      </c>
      <c r="M23" s="219" t="s">
        <v>2051</v>
      </c>
      <c r="N23" s="100" t="s">
        <v>171</v>
      </c>
    </row>
    <row r="24" spans="1:14" ht="38.25">
      <c r="A24" s="217" t="s">
        <v>157</v>
      </c>
      <c r="B24" s="217" t="s">
        <v>158</v>
      </c>
      <c r="C24" s="217" t="s">
        <v>162</v>
      </c>
      <c r="D24" s="216" t="s">
        <v>172</v>
      </c>
      <c r="E24" s="296"/>
      <c r="F24" s="216">
        <v>1</v>
      </c>
      <c r="G24" s="217" t="s">
        <v>132</v>
      </c>
      <c r="H24" s="293">
        <v>1</v>
      </c>
      <c r="I24" s="217" t="s">
        <v>132</v>
      </c>
      <c r="J24" s="293">
        <v>1</v>
      </c>
      <c r="K24" s="217" t="s">
        <v>132</v>
      </c>
      <c r="L24" s="217" t="s">
        <v>132</v>
      </c>
      <c r="M24" s="207"/>
      <c r="N24" s="100" t="s">
        <v>174</v>
      </c>
    </row>
    <row r="25" spans="1:14" ht="25.5">
      <c r="A25" s="217" t="s">
        <v>157</v>
      </c>
      <c r="B25" s="217" t="s">
        <v>175</v>
      </c>
      <c r="C25" s="217" t="s">
        <v>176</v>
      </c>
      <c r="D25" s="216" t="s">
        <v>177</v>
      </c>
      <c r="E25" s="296"/>
      <c r="F25" s="215">
        <v>0.95</v>
      </c>
      <c r="G25" s="218">
        <v>1</v>
      </c>
      <c r="H25" s="292">
        <v>0.95</v>
      </c>
      <c r="I25" s="218">
        <v>1</v>
      </c>
      <c r="J25" s="292">
        <v>0.95</v>
      </c>
      <c r="K25" s="218">
        <v>1</v>
      </c>
      <c r="L25" s="218">
        <v>1</v>
      </c>
      <c r="M25" s="206"/>
      <c r="N25" s="100" t="s">
        <v>178</v>
      </c>
    </row>
    <row r="26" spans="1:14" ht="25.5">
      <c r="A26" s="217" t="s">
        <v>157</v>
      </c>
      <c r="B26" s="217" t="s">
        <v>175</v>
      </c>
      <c r="C26" s="217" t="s">
        <v>179</v>
      </c>
      <c r="D26" s="216" t="s">
        <v>180</v>
      </c>
      <c r="E26" s="296"/>
      <c r="F26" s="219">
        <v>0</v>
      </c>
      <c r="G26" s="219">
        <v>0</v>
      </c>
      <c r="H26" s="302">
        <v>0</v>
      </c>
      <c r="I26" s="219">
        <v>0</v>
      </c>
      <c r="J26" s="302">
        <v>0</v>
      </c>
      <c r="K26" s="219">
        <v>0</v>
      </c>
      <c r="L26" s="219">
        <v>0</v>
      </c>
      <c r="M26" s="211"/>
      <c r="N26" s="100" t="s">
        <v>181</v>
      </c>
    </row>
    <row r="27" spans="1:14" ht="38.25">
      <c r="A27" s="217" t="s">
        <v>157</v>
      </c>
      <c r="B27" s="217" t="s">
        <v>175</v>
      </c>
      <c r="C27" s="217" t="s">
        <v>179</v>
      </c>
      <c r="D27" s="216" t="s">
        <v>182</v>
      </c>
      <c r="E27" s="296"/>
      <c r="F27" s="218">
        <v>1</v>
      </c>
      <c r="G27" s="218">
        <v>1</v>
      </c>
      <c r="H27" s="292">
        <v>1</v>
      </c>
      <c r="I27" s="218">
        <v>1</v>
      </c>
      <c r="J27" s="292">
        <v>1</v>
      </c>
      <c r="K27" s="218">
        <v>1</v>
      </c>
      <c r="L27" s="218">
        <v>1</v>
      </c>
      <c r="M27" s="206"/>
      <c r="N27" s="100" t="s">
        <v>181</v>
      </c>
    </row>
    <row r="28" spans="1:14" ht="38.25">
      <c r="A28" s="217" t="s">
        <v>157</v>
      </c>
      <c r="B28" s="217" t="s">
        <v>175</v>
      </c>
      <c r="C28" s="217" t="s">
        <v>183</v>
      </c>
      <c r="D28" s="296"/>
      <c r="E28" s="216" t="s">
        <v>184</v>
      </c>
      <c r="F28" s="216">
        <v>22</v>
      </c>
      <c r="G28" s="217">
        <v>13</v>
      </c>
      <c r="H28" s="293">
        <v>2</v>
      </c>
      <c r="I28" s="217">
        <v>26</v>
      </c>
      <c r="J28" s="293">
        <v>1</v>
      </c>
      <c r="K28" s="217">
        <v>39</v>
      </c>
      <c r="L28" s="217">
        <v>52</v>
      </c>
      <c r="M28" s="211"/>
      <c r="N28" s="100" t="s">
        <v>185</v>
      </c>
    </row>
    <row r="29" spans="1:14" ht="63.75">
      <c r="A29" s="303" t="s">
        <v>157</v>
      </c>
      <c r="B29" s="217" t="s">
        <v>175</v>
      </c>
      <c r="C29" s="217" t="s">
        <v>186</v>
      </c>
      <c r="D29" s="296"/>
      <c r="E29" s="216" t="s">
        <v>187</v>
      </c>
      <c r="F29" s="216">
        <v>4</v>
      </c>
      <c r="G29" s="217">
        <v>1</v>
      </c>
      <c r="H29" s="293">
        <v>1</v>
      </c>
      <c r="I29" s="217">
        <v>2</v>
      </c>
      <c r="J29" s="293">
        <v>0</v>
      </c>
      <c r="K29" s="217">
        <v>3</v>
      </c>
      <c r="L29" s="217">
        <v>4</v>
      </c>
      <c r="M29" s="207" t="s">
        <v>2063</v>
      </c>
      <c r="N29" s="100" t="s">
        <v>188</v>
      </c>
    </row>
    <row r="30" spans="1:14" ht="38.25">
      <c r="A30" s="303" t="s">
        <v>157</v>
      </c>
      <c r="B30" s="217" t="s">
        <v>175</v>
      </c>
      <c r="C30" s="217" t="s">
        <v>186</v>
      </c>
      <c r="D30" s="296"/>
      <c r="E30" s="216" t="s">
        <v>189</v>
      </c>
      <c r="F30" s="216">
        <v>12</v>
      </c>
      <c r="G30" s="217">
        <v>3</v>
      </c>
      <c r="H30" s="293">
        <v>3</v>
      </c>
      <c r="I30" s="217">
        <v>6</v>
      </c>
      <c r="J30" s="293">
        <v>6</v>
      </c>
      <c r="K30" s="217">
        <v>9</v>
      </c>
      <c r="L30" s="217">
        <v>12</v>
      </c>
      <c r="M30" s="207"/>
      <c r="N30" s="100" t="s">
        <v>190</v>
      </c>
    </row>
    <row r="31" spans="1:14" ht="25.5">
      <c r="A31" s="303" t="s">
        <v>157</v>
      </c>
      <c r="B31" s="217" t="s">
        <v>175</v>
      </c>
      <c r="C31" s="217" t="s">
        <v>186</v>
      </c>
      <c r="D31" s="296"/>
      <c r="E31" s="216" t="s">
        <v>191</v>
      </c>
      <c r="F31" s="218">
        <v>1</v>
      </c>
      <c r="G31" s="218">
        <v>1</v>
      </c>
      <c r="H31" s="292">
        <v>0.5</v>
      </c>
      <c r="I31" s="218">
        <v>1</v>
      </c>
      <c r="J31" s="292">
        <v>0.6</v>
      </c>
      <c r="K31" s="218">
        <v>1</v>
      </c>
      <c r="L31" s="218">
        <v>1</v>
      </c>
      <c r="M31" s="206" t="s">
        <v>2054</v>
      </c>
      <c r="N31" s="100" t="s">
        <v>128</v>
      </c>
    </row>
    <row r="32" spans="1:14" ht="25.5">
      <c r="A32" s="303" t="s">
        <v>157</v>
      </c>
      <c r="B32" s="217" t="s">
        <v>175</v>
      </c>
      <c r="C32" s="217" t="s">
        <v>186</v>
      </c>
      <c r="D32" s="296"/>
      <c r="E32" s="216" t="s">
        <v>192</v>
      </c>
      <c r="F32" s="215">
        <v>0.5</v>
      </c>
      <c r="G32" s="218">
        <v>1</v>
      </c>
      <c r="H32" s="292">
        <v>0.5</v>
      </c>
      <c r="I32" s="218">
        <v>1</v>
      </c>
      <c r="J32" s="292">
        <v>0.6</v>
      </c>
      <c r="K32" s="218">
        <v>1</v>
      </c>
      <c r="L32" s="218">
        <v>1</v>
      </c>
      <c r="M32" s="206" t="s">
        <v>2054</v>
      </c>
      <c r="N32" s="100" t="s">
        <v>128</v>
      </c>
    </row>
    <row r="33" spans="1:14" ht="25.5">
      <c r="A33" s="303" t="s">
        <v>157</v>
      </c>
      <c r="B33" s="217" t="s">
        <v>175</v>
      </c>
      <c r="C33" s="217" t="s">
        <v>186</v>
      </c>
      <c r="D33" s="296"/>
      <c r="E33" s="216" t="s">
        <v>193</v>
      </c>
      <c r="F33" s="218">
        <v>1</v>
      </c>
      <c r="G33" s="218">
        <v>1</v>
      </c>
      <c r="H33" s="292">
        <v>1</v>
      </c>
      <c r="I33" s="218">
        <v>1</v>
      </c>
      <c r="J33" s="292">
        <v>1</v>
      </c>
      <c r="K33" s="218">
        <v>1</v>
      </c>
      <c r="L33" s="218">
        <v>1</v>
      </c>
      <c r="M33" s="206"/>
      <c r="N33" s="100" t="s">
        <v>128</v>
      </c>
    </row>
    <row r="34" spans="1:14" ht="25.5">
      <c r="A34" s="217" t="s">
        <v>157</v>
      </c>
      <c r="B34" s="217" t="s">
        <v>175</v>
      </c>
      <c r="C34" s="217" t="s">
        <v>194</v>
      </c>
      <c r="D34" s="297" t="s">
        <v>195</v>
      </c>
      <c r="E34" s="296"/>
      <c r="F34" s="216" t="s">
        <v>124</v>
      </c>
      <c r="G34" s="216">
        <v>3</v>
      </c>
      <c r="H34" s="293">
        <v>0</v>
      </c>
      <c r="I34" s="216">
        <v>6</v>
      </c>
      <c r="J34" s="293">
        <v>0</v>
      </c>
      <c r="K34" s="216">
        <v>9</v>
      </c>
      <c r="L34" s="216">
        <v>12</v>
      </c>
      <c r="M34" s="207" t="s">
        <v>2055</v>
      </c>
      <c r="N34" s="100" t="s">
        <v>196</v>
      </c>
    </row>
    <row r="35" spans="1:14" ht="38.25">
      <c r="A35" s="217" t="s">
        <v>157</v>
      </c>
      <c r="B35" s="217" t="s">
        <v>175</v>
      </c>
      <c r="C35" s="217" t="s">
        <v>194</v>
      </c>
      <c r="D35" s="297" t="s">
        <v>197</v>
      </c>
      <c r="E35" s="296"/>
      <c r="F35" s="216" t="s">
        <v>124</v>
      </c>
      <c r="G35" s="216" t="s">
        <v>132</v>
      </c>
      <c r="H35" s="293">
        <v>0</v>
      </c>
      <c r="I35" s="216" t="s">
        <v>132</v>
      </c>
      <c r="J35" s="293">
        <v>0</v>
      </c>
      <c r="K35" s="216" t="s">
        <v>132</v>
      </c>
      <c r="L35" s="216" t="s">
        <v>132</v>
      </c>
      <c r="M35" s="207" t="s">
        <v>2056</v>
      </c>
      <c r="N35" s="100" t="s">
        <v>1738</v>
      </c>
    </row>
    <row r="36" spans="1:14" ht="25.5">
      <c r="A36" s="217" t="s">
        <v>157</v>
      </c>
      <c r="B36" s="217" t="s">
        <v>175</v>
      </c>
      <c r="C36" s="217" t="s">
        <v>198</v>
      </c>
      <c r="D36" s="297" t="s">
        <v>199</v>
      </c>
      <c r="E36" s="296"/>
      <c r="F36" s="216" t="s">
        <v>124</v>
      </c>
      <c r="G36" s="215">
        <v>0.9</v>
      </c>
      <c r="H36" s="292">
        <v>0</v>
      </c>
      <c r="I36" s="215">
        <v>0.9</v>
      </c>
      <c r="J36" s="292">
        <v>0</v>
      </c>
      <c r="K36" s="215">
        <v>0.9</v>
      </c>
      <c r="L36" s="215">
        <v>0.9</v>
      </c>
      <c r="M36" s="206" t="s">
        <v>2057</v>
      </c>
      <c r="N36" s="100" t="s">
        <v>200</v>
      </c>
    </row>
    <row r="37" spans="1:14" ht="51">
      <c r="A37" s="217" t="s">
        <v>157</v>
      </c>
      <c r="B37" s="217" t="s">
        <v>175</v>
      </c>
      <c r="C37" s="217" t="s">
        <v>198</v>
      </c>
      <c r="D37" s="297" t="s">
        <v>201</v>
      </c>
      <c r="E37" s="296"/>
      <c r="F37" s="216" t="s">
        <v>124</v>
      </c>
      <c r="G37" s="216" t="s">
        <v>125</v>
      </c>
      <c r="H37" s="293" t="s">
        <v>125</v>
      </c>
      <c r="I37" s="216">
        <v>15</v>
      </c>
      <c r="J37" s="293">
        <v>68</v>
      </c>
      <c r="K37" s="216" t="s">
        <v>125</v>
      </c>
      <c r="L37" s="216">
        <v>10</v>
      </c>
      <c r="M37" s="207"/>
      <c r="N37" s="100" t="s">
        <v>200</v>
      </c>
    </row>
    <row r="38" spans="1:14" ht="25.5">
      <c r="A38" s="216" t="s">
        <v>157</v>
      </c>
      <c r="B38" s="216" t="s">
        <v>175</v>
      </c>
      <c r="C38" s="216" t="s">
        <v>202</v>
      </c>
      <c r="D38" s="297" t="s">
        <v>203</v>
      </c>
      <c r="E38" s="296"/>
      <c r="F38" s="215">
        <v>1</v>
      </c>
      <c r="G38" s="215">
        <v>1</v>
      </c>
      <c r="H38" s="292">
        <v>1</v>
      </c>
      <c r="I38" s="215">
        <v>1</v>
      </c>
      <c r="J38" s="292">
        <v>1</v>
      </c>
      <c r="K38" s="215">
        <v>1</v>
      </c>
      <c r="L38" s="215">
        <v>1</v>
      </c>
      <c r="M38" s="319"/>
      <c r="N38" s="98" t="s">
        <v>204</v>
      </c>
    </row>
    <row r="39" spans="1:14" ht="25.5">
      <c r="A39" s="217" t="s">
        <v>157</v>
      </c>
      <c r="B39" s="217" t="s">
        <v>175</v>
      </c>
      <c r="C39" s="217" t="s">
        <v>202</v>
      </c>
      <c r="D39" s="216" t="s">
        <v>205</v>
      </c>
      <c r="E39" s="300"/>
      <c r="F39" s="215">
        <v>0</v>
      </c>
      <c r="G39" s="218">
        <v>1</v>
      </c>
      <c r="H39" s="292">
        <v>1</v>
      </c>
      <c r="I39" s="218">
        <v>1</v>
      </c>
      <c r="J39" s="292">
        <v>1</v>
      </c>
      <c r="K39" s="218">
        <v>1</v>
      </c>
      <c r="L39" s="218">
        <v>1</v>
      </c>
      <c r="M39" s="206"/>
      <c r="N39" s="100" t="s">
        <v>206</v>
      </c>
    </row>
    <row r="40" spans="1:14" ht="38.25">
      <c r="A40" s="217" t="s">
        <v>157</v>
      </c>
      <c r="B40" s="217" t="s">
        <v>175</v>
      </c>
      <c r="C40" s="217" t="s">
        <v>202</v>
      </c>
      <c r="D40" s="296"/>
      <c r="E40" s="216" t="s">
        <v>207</v>
      </c>
      <c r="F40" s="216">
        <v>4</v>
      </c>
      <c r="G40" s="217">
        <v>1</v>
      </c>
      <c r="H40" s="293">
        <v>0</v>
      </c>
      <c r="I40" s="217">
        <v>2</v>
      </c>
      <c r="J40" s="293">
        <v>1</v>
      </c>
      <c r="K40" s="217">
        <v>3</v>
      </c>
      <c r="L40" s="217">
        <v>4</v>
      </c>
      <c r="M40" s="206" t="s">
        <v>2064</v>
      </c>
      <c r="N40" s="100" t="s">
        <v>208</v>
      </c>
    </row>
    <row r="41" spans="1:14" ht="38.25">
      <c r="A41" s="217" t="s">
        <v>157</v>
      </c>
      <c r="B41" s="217" t="s">
        <v>175</v>
      </c>
      <c r="C41" s="217" t="s">
        <v>202</v>
      </c>
      <c r="D41" s="296"/>
      <c r="E41" s="297" t="s">
        <v>209</v>
      </c>
      <c r="F41" s="216" t="s">
        <v>173</v>
      </c>
      <c r="G41" s="216">
        <v>1</v>
      </c>
      <c r="H41" s="293">
        <v>0</v>
      </c>
      <c r="I41" s="216">
        <v>2</v>
      </c>
      <c r="J41" s="293">
        <v>0</v>
      </c>
      <c r="K41" s="216">
        <v>3</v>
      </c>
      <c r="L41" s="216">
        <v>4</v>
      </c>
      <c r="M41" s="206" t="s">
        <v>2450</v>
      </c>
      <c r="N41" s="100" t="s">
        <v>210</v>
      </c>
    </row>
    <row r="42" spans="1:14" ht="51">
      <c r="A42" s="217" t="s">
        <v>157</v>
      </c>
      <c r="B42" s="217" t="s">
        <v>175</v>
      </c>
      <c r="C42" s="217" t="s">
        <v>202</v>
      </c>
      <c r="D42" s="297" t="s">
        <v>211</v>
      </c>
      <c r="E42" s="300"/>
      <c r="F42" s="216" t="s">
        <v>633</v>
      </c>
      <c r="G42" s="216" t="s">
        <v>125</v>
      </c>
      <c r="H42" s="293" t="s">
        <v>125</v>
      </c>
      <c r="I42" s="215">
        <v>1</v>
      </c>
      <c r="J42" s="292">
        <v>0</v>
      </c>
      <c r="K42" s="216" t="s">
        <v>125</v>
      </c>
      <c r="L42" s="216" t="s">
        <v>125</v>
      </c>
      <c r="M42" s="207" t="s">
        <v>2058</v>
      </c>
      <c r="N42" s="100" t="s">
        <v>212</v>
      </c>
    </row>
    <row r="43" spans="1:14" ht="38.25">
      <c r="A43" s="217" t="s">
        <v>157</v>
      </c>
      <c r="B43" s="217" t="s">
        <v>175</v>
      </c>
      <c r="C43" s="217" t="s">
        <v>202</v>
      </c>
      <c r="D43" s="296"/>
      <c r="E43" s="216" t="s">
        <v>213</v>
      </c>
      <c r="F43" s="215">
        <v>1</v>
      </c>
      <c r="G43" s="218">
        <v>1</v>
      </c>
      <c r="H43" s="292">
        <v>0.5</v>
      </c>
      <c r="I43" s="218">
        <v>1</v>
      </c>
      <c r="J43" s="292">
        <v>0</v>
      </c>
      <c r="K43" s="218">
        <v>1</v>
      </c>
      <c r="L43" s="218">
        <v>1</v>
      </c>
      <c r="M43" s="206"/>
      <c r="N43" s="100" t="s">
        <v>214</v>
      </c>
    </row>
    <row r="44" spans="1:14" ht="25.5">
      <c r="A44" s="217" t="s">
        <v>157</v>
      </c>
      <c r="B44" s="217" t="s">
        <v>175</v>
      </c>
      <c r="C44" s="217" t="s">
        <v>202</v>
      </c>
      <c r="D44" s="296"/>
      <c r="E44" s="216" t="s">
        <v>215</v>
      </c>
      <c r="F44" s="216">
        <v>4</v>
      </c>
      <c r="G44" s="217">
        <v>4</v>
      </c>
      <c r="H44" s="293">
        <v>4</v>
      </c>
      <c r="I44" s="217">
        <v>1</v>
      </c>
      <c r="J44" s="293">
        <v>1</v>
      </c>
      <c r="K44" s="217">
        <v>2</v>
      </c>
      <c r="L44" s="217">
        <v>3</v>
      </c>
      <c r="M44" s="207"/>
      <c r="N44" s="100" t="s">
        <v>216</v>
      </c>
    </row>
    <row r="45" spans="1:14" ht="51">
      <c r="A45" s="217" t="s">
        <v>157</v>
      </c>
      <c r="B45" s="217" t="s">
        <v>175</v>
      </c>
      <c r="C45" s="217" t="s">
        <v>202</v>
      </c>
      <c r="D45" s="297" t="s">
        <v>217</v>
      </c>
      <c r="E45" s="296"/>
      <c r="F45" s="215" t="s">
        <v>218</v>
      </c>
      <c r="G45" s="216" t="s">
        <v>125</v>
      </c>
      <c r="H45" s="293" t="s">
        <v>125</v>
      </c>
      <c r="I45" s="216" t="s">
        <v>219</v>
      </c>
      <c r="J45" s="293" t="s">
        <v>2052</v>
      </c>
      <c r="K45" s="216" t="s">
        <v>125</v>
      </c>
      <c r="L45" s="216" t="s">
        <v>125</v>
      </c>
      <c r="M45" s="207" t="s">
        <v>2058</v>
      </c>
      <c r="N45" s="100" t="s">
        <v>212</v>
      </c>
    </row>
    <row r="46" spans="1:14" ht="38.25">
      <c r="A46" s="217" t="s">
        <v>220</v>
      </c>
      <c r="B46" s="217" t="s">
        <v>221</v>
      </c>
      <c r="C46" s="217" t="s">
        <v>222</v>
      </c>
      <c r="D46" s="297" t="s">
        <v>223</v>
      </c>
      <c r="E46" s="296"/>
      <c r="F46" s="215">
        <v>1</v>
      </c>
      <c r="G46" s="215">
        <v>1</v>
      </c>
      <c r="H46" s="292">
        <v>6.9900000000000004E-2</v>
      </c>
      <c r="I46" s="215">
        <v>1</v>
      </c>
      <c r="J46" s="292">
        <v>0.15</v>
      </c>
      <c r="K46" s="215">
        <v>1</v>
      </c>
      <c r="L46" s="215">
        <v>1</v>
      </c>
      <c r="M46" s="206"/>
      <c r="N46" s="100" t="s">
        <v>224</v>
      </c>
    </row>
    <row r="47" spans="1:14" ht="38.25">
      <c r="A47" s="217" t="s">
        <v>220</v>
      </c>
      <c r="B47" s="217" t="s">
        <v>221</v>
      </c>
      <c r="C47" s="217" t="s">
        <v>222</v>
      </c>
      <c r="D47" s="216" t="s">
        <v>225</v>
      </c>
      <c r="E47" s="296"/>
      <c r="F47" s="215">
        <v>0.92</v>
      </c>
      <c r="G47" s="217" t="s">
        <v>132</v>
      </c>
      <c r="H47" s="293">
        <v>19.329999999999998</v>
      </c>
      <c r="I47" s="217" t="s">
        <v>132</v>
      </c>
      <c r="J47" s="320">
        <v>0.45800000000000002</v>
      </c>
      <c r="K47" s="217" t="s">
        <v>132</v>
      </c>
      <c r="L47" s="218">
        <v>1</v>
      </c>
      <c r="M47" s="206"/>
      <c r="N47" s="100" t="s">
        <v>226</v>
      </c>
    </row>
    <row r="48" spans="1:14" ht="25.5">
      <c r="A48" s="217" t="s">
        <v>220</v>
      </c>
      <c r="B48" s="217" t="s">
        <v>221</v>
      </c>
      <c r="C48" s="217" t="s">
        <v>222</v>
      </c>
      <c r="D48" s="300"/>
      <c r="E48" s="216" t="s">
        <v>227</v>
      </c>
      <c r="F48" s="215">
        <v>0.9</v>
      </c>
      <c r="G48" s="218">
        <v>0.25</v>
      </c>
      <c r="H48" s="292">
        <v>0.20369999999999999</v>
      </c>
      <c r="I48" s="218">
        <v>0.5</v>
      </c>
      <c r="J48" s="292">
        <v>0.42770000000000002</v>
      </c>
      <c r="K48" s="218">
        <v>0.75</v>
      </c>
      <c r="L48" s="218">
        <v>1</v>
      </c>
      <c r="M48" s="206"/>
      <c r="N48" s="100" t="s">
        <v>226</v>
      </c>
    </row>
    <row r="49" spans="1:14" ht="51">
      <c r="A49" s="217" t="s">
        <v>220</v>
      </c>
      <c r="B49" s="216" t="s">
        <v>221</v>
      </c>
      <c r="C49" s="217" t="s">
        <v>222</v>
      </c>
      <c r="D49" s="297" t="s">
        <v>228</v>
      </c>
      <c r="E49" s="296"/>
      <c r="F49" s="216">
        <v>2.3199999999999998</v>
      </c>
      <c r="G49" s="216" t="s">
        <v>125</v>
      </c>
      <c r="H49" s="293" t="s">
        <v>125</v>
      </c>
      <c r="I49" s="216" t="s">
        <v>125</v>
      </c>
      <c r="J49" s="226" t="s">
        <v>125</v>
      </c>
      <c r="K49" s="216" t="s">
        <v>125</v>
      </c>
      <c r="L49" s="216">
        <v>0.11</v>
      </c>
      <c r="M49" s="207"/>
      <c r="N49" s="98" t="s">
        <v>229</v>
      </c>
    </row>
    <row r="50" spans="1:14" ht="51">
      <c r="A50" s="217" t="s">
        <v>220</v>
      </c>
      <c r="B50" s="216" t="s">
        <v>221</v>
      </c>
      <c r="C50" s="216" t="s">
        <v>230</v>
      </c>
      <c r="D50" s="216" t="s">
        <v>231</v>
      </c>
      <c r="E50" s="296"/>
      <c r="F50" s="215">
        <v>0.72</v>
      </c>
      <c r="G50" s="216" t="s">
        <v>125</v>
      </c>
      <c r="H50" s="293" t="s">
        <v>125</v>
      </c>
      <c r="I50" s="216" t="s">
        <v>125</v>
      </c>
      <c r="J50" s="226" t="s">
        <v>125</v>
      </c>
      <c r="K50" s="216" t="s">
        <v>125</v>
      </c>
      <c r="L50" s="215">
        <v>1</v>
      </c>
      <c r="M50" s="206"/>
      <c r="N50" s="98" t="s">
        <v>232</v>
      </c>
    </row>
    <row r="51" spans="1:14" ht="114.75">
      <c r="A51" s="217" t="s">
        <v>220</v>
      </c>
      <c r="B51" s="217" t="s">
        <v>221</v>
      </c>
      <c r="C51" s="217" t="s">
        <v>233</v>
      </c>
      <c r="D51" s="216" t="s">
        <v>234</v>
      </c>
      <c r="E51" s="300"/>
      <c r="F51" s="215">
        <v>1</v>
      </c>
      <c r="G51" s="217" t="s">
        <v>125</v>
      </c>
      <c r="H51" s="293" t="s">
        <v>125</v>
      </c>
      <c r="I51" s="215">
        <v>1</v>
      </c>
      <c r="J51" s="292">
        <v>0.8</v>
      </c>
      <c r="K51" s="215" t="s">
        <v>125</v>
      </c>
      <c r="L51" s="215" t="s">
        <v>125</v>
      </c>
      <c r="M51" s="206" t="s">
        <v>2059</v>
      </c>
      <c r="N51" s="100" t="s">
        <v>235</v>
      </c>
    </row>
    <row r="52" spans="1:14" ht="25.5">
      <c r="A52" s="217" t="s">
        <v>220</v>
      </c>
      <c r="B52" s="216" t="s">
        <v>221</v>
      </c>
      <c r="C52" s="216" t="s">
        <v>236</v>
      </c>
      <c r="D52" s="300"/>
      <c r="E52" s="216" t="s">
        <v>1670</v>
      </c>
      <c r="F52" s="216">
        <v>1</v>
      </c>
      <c r="G52" s="216">
        <v>0</v>
      </c>
      <c r="H52" s="293">
        <v>0</v>
      </c>
      <c r="I52" s="216">
        <v>1</v>
      </c>
      <c r="J52" s="293">
        <v>1</v>
      </c>
      <c r="K52" s="216">
        <v>1</v>
      </c>
      <c r="L52" s="216">
        <v>2</v>
      </c>
      <c r="M52" s="207"/>
      <c r="N52" s="98" t="s">
        <v>237</v>
      </c>
    </row>
    <row r="53" spans="1:14" ht="51">
      <c r="A53" s="217" t="s">
        <v>220</v>
      </c>
      <c r="B53" s="216" t="s">
        <v>221</v>
      </c>
      <c r="C53" s="216" t="s">
        <v>238</v>
      </c>
      <c r="D53" s="297" t="s">
        <v>239</v>
      </c>
      <c r="E53" s="300"/>
      <c r="F53" s="215">
        <v>0.02</v>
      </c>
      <c r="G53" s="216" t="s">
        <v>125</v>
      </c>
      <c r="H53" s="293" t="s">
        <v>125</v>
      </c>
      <c r="I53" s="216" t="s">
        <v>125</v>
      </c>
      <c r="J53" s="226" t="s">
        <v>125</v>
      </c>
      <c r="K53" s="216" t="s">
        <v>125</v>
      </c>
      <c r="L53" s="215">
        <v>0.03</v>
      </c>
      <c r="M53" s="206"/>
      <c r="N53" s="98" t="s">
        <v>240</v>
      </c>
    </row>
    <row r="54" spans="1:14" ht="51">
      <c r="A54" s="217" t="s">
        <v>220</v>
      </c>
      <c r="B54" s="216" t="s">
        <v>221</v>
      </c>
      <c r="C54" s="216" t="s">
        <v>238</v>
      </c>
      <c r="D54" s="297" t="s">
        <v>241</v>
      </c>
      <c r="E54" s="304"/>
      <c r="F54" s="215">
        <v>0.04</v>
      </c>
      <c r="G54" s="215" t="s">
        <v>125</v>
      </c>
      <c r="H54" s="293" t="s">
        <v>125</v>
      </c>
      <c r="I54" s="215" t="s">
        <v>125</v>
      </c>
      <c r="J54" s="226" t="s">
        <v>125</v>
      </c>
      <c r="K54" s="215" t="s">
        <v>125</v>
      </c>
      <c r="L54" s="215">
        <v>0.05</v>
      </c>
      <c r="M54" s="206"/>
      <c r="N54" s="98" t="s">
        <v>242</v>
      </c>
    </row>
    <row r="55" spans="1:14" ht="114.75">
      <c r="A55" s="217" t="s">
        <v>220</v>
      </c>
      <c r="B55" s="217" t="s">
        <v>221</v>
      </c>
      <c r="C55" s="217" t="s">
        <v>243</v>
      </c>
      <c r="D55" s="297" t="s">
        <v>244</v>
      </c>
      <c r="E55" s="304"/>
      <c r="F55" s="216" t="s">
        <v>124</v>
      </c>
      <c r="G55" s="215">
        <v>1</v>
      </c>
      <c r="H55" s="292">
        <v>1</v>
      </c>
      <c r="I55" s="215">
        <v>1</v>
      </c>
      <c r="J55" s="292">
        <v>0.8</v>
      </c>
      <c r="K55" s="215">
        <v>1</v>
      </c>
      <c r="L55" s="215">
        <v>1</v>
      </c>
      <c r="M55" s="206" t="s">
        <v>2060</v>
      </c>
      <c r="N55" s="98" t="s">
        <v>1739</v>
      </c>
    </row>
    <row r="56" spans="1:14" ht="38.25">
      <c r="A56" s="217" t="s">
        <v>220</v>
      </c>
      <c r="B56" s="217" t="s">
        <v>221</v>
      </c>
      <c r="C56" s="217" t="s">
        <v>243</v>
      </c>
      <c r="D56" s="216" t="s">
        <v>245</v>
      </c>
      <c r="E56" s="304"/>
      <c r="F56" s="216">
        <v>0</v>
      </c>
      <c r="G56" s="217">
        <v>0</v>
      </c>
      <c r="H56" s="293">
        <v>0</v>
      </c>
      <c r="I56" s="217">
        <v>0</v>
      </c>
      <c r="J56" s="293">
        <v>0</v>
      </c>
      <c r="K56" s="217">
        <v>0</v>
      </c>
      <c r="L56" s="217">
        <v>0</v>
      </c>
      <c r="M56" s="207"/>
      <c r="N56" s="100" t="s">
        <v>246</v>
      </c>
    </row>
    <row r="57" spans="1:14" ht="38.25">
      <c r="A57" s="217" t="s">
        <v>220</v>
      </c>
      <c r="B57" s="217" t="s">
        <v>221</v>
      </c>
      <c r="C57" s="217" t="s">
        <v>243</v>
      </c>
      <c r="D57" s="216" t="s">
        <v>247</v>
      </c>
      <c r="E57" s="304"/>
      <c r="F57" s="215">
        <v>1</v>
      </c>
      <c r="G57" s="220">
        <v>1</v>
      </c>
      <c r="H57" s="305">
        <v>1</v>
      </c>
      <c r="I57" s="220">
        <v>1</v>
      </c>
      <c r="J57" s="305">
        <v>1</v>
      </c>
      <c r="K57" s="220">
        <v>1</v>
      </c>
      <c r="L57" s="220">
        <v>1</v>
      </c>
      <c r="M57" s="230"/>
      <c r="N57" s="100" t="s">
        <v>248</v>
      </c>
    </row>
    <row r="58" spans="1:14" ht="38.25">
      <c r="A58" s="216" t="s">
        <v>249</v>
      </c>
      <c r="B58" s="216" t="s">
        <v>175</v>
      </c>
      <c r="C58" s="217" t="s">
        <v>186</v>
      </c>
      <c r="D58" s="297" t="s">
        <v>250</v>
      </c>
      <c r="E58" s="304"/>
      <c r="F58" s="219">
        <v>8</v>
      </c>
      <c r="G58" s="219">
        <v>2</v>
      </c>
      <c r="H58" s="302">
        <v>2</v>
      </c>
      <c r="I58" s="219">
        <v>4</v>
      </c>
      <c r="J58" s="302">
        <v>4</v>
      </c>
      <c r="K58" s="219">
        <v>6</v>
      </c>
      <c r="L58" s="219">
        <v>8</v>
      </c>
      <c r="M58" s="211"/>
      <c r="N58" s="98" t="s">
        <v>251</v>
      </c>
    </row>
    <row r="59" spans="1:14" ht="51">
      <c r="A59" s="216" t="s">
        <v>249</v>
      </c>
      <c r="B59" s="217" t="s">
        <v>175</v>
      </c>
      <c r="C59" s="217" t="s">
        <v>186</v>
      </c>
      <c r="D59" s="297" t="s">
        <v>252</v>
      </c>
      <c r="E59" s="304"/>
      <c r="F59" s="225">
        <v>40938</v>
      </c>
      <c r="G59" s="216" t="s">
        <v>125</v>
      </c>
      <c r="H59" s="293" t="s">
        <v>125</v>
      </c>
      <c r="I59" s="216" t="s">
        <v>125</v>
      </c>
      <c r="J59" s="226" t="s">
        <v>125</v>
      </c>
      <c r="K59" s="223" t="s">
        <v>254</v>
      </c>
      <c r="L59" s="217" t="s">
        <v>253</v>
      </c>
      <c r="M59" s="207"/>
      <c r="N59" s="100" t="s">
        <v>255</v>
      </c>
    </row>
    <row r="60" spans="1:14" ht="38.25">
      <c r="A60" s="216" t="s">
        <v>249</v>
      </c>
      <c r="B60" s="216" t="s">
        <v>175</v>
      </c>
      <c r="C60" s="216" t="s">
        <v>202</v>
      </c>
      <c r="D60" s="297" t="s">
        <v>256</v>
      </c>
      <c r="E60" s="296"/>
      <c r="F60" s="216">
        <v>12</v>
      </c>
      <c r="G60" s="219">
        <v>3</v>
      </c>
      <c r="H60" s="302">
        <v>3</v>
      </c>
      <c r="I60" s="219">
        <v>6</v>
      </c>
      <c r="J60" s="302">
        <v>6</v>
      </c>
      <c r="K60" s="219">
        <v>9</v>
      </c>
      <c r="L60" s="219">
        <v>12</v>
      </c>
      <c r="M60" s="211"/>
      <c r="N60" s="98" t="s">
        <v>257</v>
      </c>
    </row>
    <row r="61" spans="1:14" ht="51">
      <c r="A61" s="217" t="s">
        <v>258</v>
      </c>
      <c r="B61" s="216" t="s">
        <v>259</v>
      </c>
      <c r="C61" s="216" t="s">
        <v>260</v>
      </c>
      <c r="D61" s="297" t="s">
        <v>261</v>
      </c>
      <c r="E61" s="296"/>
      <c r="F61" s="222">
        <v>7.0999999999999994E-2</v>
      </c>
      <c r="G61" s="216" t="s">
        <v>125</v>
      </c>
      <c r="H61" s="293" t="s">
        <v>125</v>
      </c>
      <c r="I61" s="216" t="s">
        <v>125</v>
      </c>
      <c r="J61" s="226" t="s">
        <v>125</v>
      </c>
      <c r="K61" s="216" t="s">
        <v>125</v>
      </c>
      <c r="L61" s="222">
        <v>6.5000000000000002E-2</v>
      </c>
      <c r="M61" s="205"/>
      <c r="N61" s="98" t="s">
        <v>262</v>
      </c>
    </row>
    <row r="62" spans="1:14" ht="51">
      <c r="A62" s="217" t="s">
        <v>263</v>
      </c>
      <c r="B62" s="217" t="s">
        <v>264</v>
      </c>
      <c r="C62" s="217" t="s">
        <v>265</v>
      </c>
      <c r="D62" s="297" t="s">
        <v>266</v>
      </c>
      <c r="E62" s="296"/>
      <c r="F62" s="216" t="s">
        <v>124</v>
      </c>
      <c r="G62" s="218" t="s">
        <v>125</v>
      </c>
      <c r="H62" s="293" t="s">
        <v>125</v>
      </c>
      <c r="I62" s="218" t="s">
        <v>125</v>
      </c>
      <c r="J62" s="226" t="s">
        <v>125</v>
      </c>
      <c r="K62" s="218" t="s">
        <v>125</v>
      </c>
      <c r="L62" s="224">
        <v>3</v>
      </c>
      <c r="M62" s="214"/>
      <c r="N62" s="100" t="s">
        <v>267</v>
      </c>
    </row>
    <row r="63" spans="1:14" ht="51">
      <c r="A63" s="217" t="s">
        <v>263</v>
      </c>
      <c r="B63" s="217" t="s">
        <v>268</v>
      </c>
      <c r="C63" s="217" t="s">
        <v>269</v>
      </c>
      <c r="D63" s="216" t="s">
        <v>274</v>
      </c>
      <c r="E63" s="296"/>
      <c r="F63" s="216">
        <v>503</v>
      </c>
      <c r="G63" s="217" t="s">
        <v>132</v>
      </c>
      <c r="H63" s="293">
        <v>1827</v>
      </c>
      <c r="I63" s="216">
        <v>200</v>
      </c>
      <c r="J63" s="293">
        <f>762+330+294+2</f>
        <v>1388</v>
      </c>
      <c r="K63" s="216" t="s">
        <v>132</v>
      </c>
      <c r="L63" s="216">
        <v>600</v>
      </c>
      <c r="M63" s="207"/>
      <c r="N63" s="100" t="s">
        <v>275</v>
      </c>
    </row>
    <row r="64" spans="1:14" ht="51">
      <c r="A64" s="216" t="s">
        <v>263</v>
      </c>
      <c r="B64" s="217" t="s">
        <v>268</v>
      </c>
      <c r="C64" s="216" t="s">
        <v>276</v>
      </c>
      <c r="D64" s="297" t="s">
        <v>277</v>
      </c>
      <c r="E64" s="296"/>
      <c r="F64" s="216" t="s">
        <v>1777</v>
      </c>
      <c r="G64" s="216" t="s">
        <v>125</v>
      </c>
      <c r="H64" s="293" t="s">
        <v>125</v>
      </c>
      <c r="I64" s="216" t="s">
        <v>125</v>
      </c>
      <c r="J64" s="293" t="s">
        <v>125</v>
      </c>
      <c r="K64" s="216" t="s">
        <v>125</v>
      </c>
      <c r="L64" s="215">
        <v>0.05</v>
      </c>
      <c r="M64" s="206"/>
      <c r="N64" s="98" t="s">
        <v>278</v>
      </c>
    </row>
    <row r="65" spans="1:14" ht="51">
      <c r="A65" s="217" t="s">
        <v>263</v>
      </c>
      <c r="B65" s="217" t="s">
        <v>279</v>
      </c>
      <c r="C65" s="217" t="s">
        <v>280</v>
      </c>
      <c r="D65" s="297" t="s">
        <v>281</v>
      </c>
      <c r="E65" s="296"/>
      <c r="F65" s="215" t="s">
        <v>124</v>
      </c>
      <c r="G65" s="216" t="s">
        <v>125</v>
      </c>
      <c r="H65" s="293" t="s">
        <v>125</v>
      </c>
      <c r="I65" s="216" t="s">
        <v>125</v>
      </c>
      <c r="J65" s="293" t="s">
        <v>125</v>
      </c>
      <c r="K65" s="216" t="s">
        <v>125</v>
      </c>
      <c r="L65" s="225">
        <v>41090</v>
      </c>
      <c r="M65" s="212"/>
      <c r="N65" s="100" t="s">
        <v>282</v>
      </c>
    </row>
    <row r="66" spans="1:14" ht="51">
      <c r="A66" s="216" t="s">
        <v>263</v>
      </c>
      <c r="B66" s="216" t="s">
        <v>279</v>
      </c>
      <c r="C66" s="216" t="s">
        <v>283</v>
      </c>
      <c r="D66" s="297" t="s">
        <v>284</v>
      </c>
      <c r="E66" s="296"/>
      <c r="F66" s="216" t="s">
        <v>285</v>
      </c>
      <c r="G66" s="216" t="s">
        <v>125</v>
      </c>
      <c r="H66" s="293" t="s">
        <v>125</v>
      </c>
      <c r="I66" s="216" t="s">
        <v>125</v>
      </c>
      <c r="J66" s="293" t="s">
        <v>125</v>
      </c>
      <c r="K66" s="216" t="s">
        <v>125</v>
      </c>
      <c r="L66" s="216" t="s">
        <v>285</v>
      </c>
      <c r="M66" s="207"/>
      <c r="N66" s="98" t="s">
        <v>286</v>
      </c>
    </row>
    <row r="67" spans="1:14" ht="51">
      <c r="A67" s="216" t="s">
        <v>263</v>
      </c>
      <c r="B67" s="216" t="s">
        <v>279</v>
      </c>
      <c r="C67" s="216" t="s">
        <v>283</v>
      </c>
      <c r="D67" s="297" t="s">
        <v>287</v>
      </c>
      <c r="E67" s="296"/>
      <c r="F67" s="225">
        <v>40999</v>
      </c>
      <c r="G67" s="216" t="s">
        <v>125</v>
      </c>
      <c r="H67" s="293" t="s">
        <v>125</v>
      </c>
      <c r="I67" s="216" t="s">
        <v>125</v>
      </c>
      <c r="J67" s="226" t="s">
        <v>2052</v>
      </c>
      <c r="K67" s="216" t="s">
        <v>288</v>
      </c>
      <c r="L67" s="216" t="s">
        <v>125</v>
      </c>
      <c r="M67" s="207"/>
      <c r="N67" s="98" t="s">
        <v>289</v>
      </c>
    </row>
    <row r="68" spans="1:14" ht="51">
      <c r="A68" s="216" t="s">
        <v>263</v>
      </c>
      <c r="B68" s="216" t="s">
        <v>279</v>
      </c>
      <c r="C68" s="216" t="s">
        <v>283</v>
      </c>
      <c r="D68" s="296"/>
      <c r="E68" s="216" t="s">
        <v>290</v>
      </c>
      <c r="F68" s="225">
        <v>41059</v>
      </c>
      <c r="G68" s="216" t="s">
        <v>125</v>
      </c>
      <c r="H68" s="293" t="s">
        <v>125</v>
      </c>
      <c r="I68" s="216" t="s">
        <v>125</v>
      </c>
      <c r="J68" s="226" t="s">
        <v>125</v>
      </c>
      <c r="K68" s="216" t="s">
        <v>125</v>
      </c>
      <c r="L68" s="225">
        <v>41060</v>
      </c>
      <c r="M68" s="212"/>
      <c r="N68" s="98" t="s">
        <v>282</v>
      </c>
    </row>
    <row r="69" spans="1:14" ht="51">
      <c r="A69" s="216" t="s">
        <v>263</v>
      </c>
      <c r="B69" s="216" t="s">
        <v>279</v>
      </c>
      <c r="C69" s="216" t="s">
        <v>283</v>
      </c>
      <c r="D69" s="296"/>
      <c r="E69" s="216" t="s">
        <v>291</v>
      </c>
      <c r="F69" s="225">
        <v>41080</v>
      </c>
      <c r="G69" s="216" t="s">
        <v>125</v>
      </c>
      <c r="H69" s="293" t="s">
        <v>125</v>
      </c>
      <c r="I69" s="216" t="s">
        <v>125</v>
      </c>
      <c r="J69" s="226" t="s">
        <v>125</v>
      </c>
      <c r="K69" s="216" t="s">
        <v>125</v>
      </c>
      <c r="L69" s="225">
        <v>41090</v>
      </c>
      <c r="M69" s="212"/>
      <c r="N69" s="98" t="s">
        <v>292</v>
      </c>
    </row>
    <row r="70" spans="1:14" ht="51">
      <c r="A70" s="216" t="s">
        <v>263</v>
      </c>
      <c r="B70" s="216" t="s">
        <v>279</v>
      </c>
      <c r="C70" s="216" t="s">
        <v>293</v>
      </c>
      <c r="D70" s="296"/>
      <c r="E70" s="216" t="s">
        <v>294</v>
      </c>
      <c r="F70" s="216">
        <v>4</v>
      </c>
      <c r="G70" s="216">
        <v>2</v>
      </c>
      <c r="H70" s="293">
        <v>1</v>
      </c>
      <c r="I70" s="216">
        <v>4</v>
      </c>
      <c r="J70" s="293">
        <v>2</v>
      </c>
      <c r="K70" s="216">
        <v>5</v>
      </c>
      <c r="L70" s="216">
        <v>6</v>
      </c>
      <c r="M70" s="206" t="s">
        <v>2065</v>
      </c>
      <c r="N70" s="98" t="s">
        <v>295</v>
      </c>
    </row>
    <row r="71" spans="1:14" ht="51">
      <c r="A71" s="216" t="s">
        <v>263</v>
      </c>
      <c r="B71" s="216" t="s">
        <v>279</v>
      </c>
      <c r="C71" s="216" t="s">
        <v>293</v>
      </c>
      <c r="D71" s="296"/>
      <c r="E71" s="216" t="s">
        <v>296</v>
      </c>
      <c r="F71" s="216">
        <v>4</v>
      </c>
      <c r="G71" s="216">
        <v>2</v>
      </c>
      <c r="H71" s="293">
        <v>1</v>
      </c>
      <c r="I71" s="216">
        <v>4</v>
      </c>
      <c r="J71" s="293">
        <v>1</v>
      </c>
      <c r="K71" s="216">
        <v>5</v>
      </c>
      <c r="L71" s="216">
        <v>6</v>
      </c>
      <c r="M71" s="206" t="s">
        <v>2065</v>
      </c>
      <c r="N71" s="98" t="s">
        <v>295</v>
      </c>
    </row>
    <row r="72" spans="1:14" ht="117" customHeight="1">
      <c r="A72" s="217" t="s">
        <v>263</v>
      </c>
      <c r="B72" s="217" t="s">
        <v>279</v>
      </c>
      <c r="C72" s="217" t="s">
        <v>293</v>
      </c>
      <c r="D72" s="296"/>
      <c r="E72" s="297" t="s">
        <v>297</v>
      </c>
      <c r="F72" s="216">
        <v>3</v>
      </c>
      <c r="G72" s="216">
        <v>2</v>
      </c>
      <c r="H72" s="293">
        <v>1</v>
      </c>
      <c r="I72" s="216">
        <v>4</v>
      </c>
      <c r="J72" s="293">
        <v>1</v>
      </c>
      <c r="K72" s="216">
        <v>5</v>
      </c>
      <c r="L72" s="216">
        <v>6</v>
      </c>
      <c r="M72" s="206" t="s">
        <v>2066</v>
      </c>
      <c r="N72" s="100" t="s">
        <v>298</v>
      </c>
    </row>
    <row r="73" spans="1:14" ht="38.25">
      <c r="A73" s="217" t="s">
        <v>263</v>
      </c>
      <c r="B73" s="217" t="s">
        <v>279</v>
      </c>
      <c r="C73" s="217" t="s">
        <v>299</v>
      </c>
      <c r="D73" s="297" t="s">
        <v>300</v>
      </c>
      <c r="E73" s="296"/>
      <c r="F73" s="216" t="s">
        <v>301</v>
      </c>
      <c r="G73" s="216" t="s">
        <v>132</v>
      </c>
      <c r="H73" s="293"/>
      <c r="I73" s="216" t="s">
        <v>132</v>
      </c>
      <c r="J73" s="293">
        <v>36</v>
      </c>
      <c r="K73" s="216" t="s">
        <v>132</v>
      </c>
      <c r="L73" s="216" t="s">
        <v>132</v>
      </c>
      <c r="M73" s="206"/>
      <c r="N73" s="100" t="s">
        <v>302</v>
      </c>
    </row>
    <row r="74" spans="1:14" ht="51">
      <c r="A74" s="217" t="s">
        <v>263</v>
      </c>
      <c r="B74" s="217" t="s">
        <v>279</v>
      </c>
      <c r="C74" s="217" t="s">
        <v>299</v>
      </c>
      <c r="D74" s="216" t="s">
        <v>223</v>
      </c>
      <c r="E74" s="296"/>
      <c r="F74" s="215">
        <v>1</v>
      </c>
      <c r="G74" s="217" t="s">
        <v>125</v>
      </c>
      <c r="H74" s="293" t="s">
        <v>125</v>
      </c>
      <c r="I74" s="217" t="s">
        <v>125</v>
      </c>
      <c r="J74" s="226" t="s">
        <v>125</v>
      </c>
      <c r="K74" s="217" t="s">
        <v>125</v>
      </c>
      <c r="L74" s="215">
        <v>1</v>
      </c>
      <c r="M74" s="206"/>
      <c r="N74" s="100" t="s">
        <v>303</v>
      </c>
    </row>
    <row r="75" spans="1:14" ht="69.75" customHeight="1">
      <c r="A75" s="303" t="s">
        <v>304</v>
      </c>
      <c r="B75" s="217" t="s">
        <v>305</v>
      </c>
      <c r="C75" s="217" t="s">
        <v>306</v>
      </c>
      <c r="D75" s="300"/>
      <c r="E75" s="216" t="s">
        <v>307</v>
      </c>
      <c r="F75" s="216">
        <v>2</v>
      </c>
      <c r="G75" s="217">
        <v>1</v>
      </c>
      <c r="H75" s="293">
        <v>0</v>
      </c>
      <c r="I75" s="217">
        <v>1</v>
      </c>
      <c r="J75" s="293">
        <v>0</v>
      </c>
      <c r="K75" s="217">
        <v>2</v>
      </c>
      <c r="L75" s="217">
        <v>2</v>
      </c>
      <c r="M75" s="207" t="s">
        <v>2067</v>
      </c>
      <c r="N75" s="100" t="s">
        <v>308</v>
      </c>
    </row>
    <row r="76" spans="1:14" ht="66" customHeight="1">
      <c r="A76" s="303" t="s">
        <v>304</v>
      </c>
      <c r="B76" s="217" t="s">
        <v>305</v>
      </c>
      <c r="C76" s="217" t="s">
        <v>306</v>
      </c>
      <c r="D76" s="216" t="s">
        <v>309</v>
      </c>
      <c r="E76" s="300"/>
      <c r="F76" s="215">
        <v>1</v>
      </c>
      <c r="G76" s="218">
        <v>1</v>
      </c>
      <c r="H76" s="292">
        <v>0</v>
      </c>
      <c r="I76" s="218">
        <v>1</v>
      </c>
      <c r="J76" s="292">
        <v>0.33</v>
      </c>
      <c r="K76" s="218">
        <v>1</v>
      </c>
      <c r="L76" s="218">
        <v>1</v>
      </c>
      <c r="M76" s="206" t="s">
        <v>2068</v>
      </c>
      <c r="N76" s="100" t="s">
        <v>310</v>
      </c>
    </row>
    <row r="77" spans="1:14" ht="67.5" customHeight="1">
      <c r="A77" s="303" t="s">
        <v>304</v>
      </c>
      <c r="B77" s="217" t="s">
        <v>305</v>
      </c>
      <c r="C77" s="217" t="s">
        <v>306</v>
      </c>
      <c r="D77" s="216" t="s">
        <v>311</v>
      </c>
      <c r="E77" s="296"/>
      <c r="F77" s="215">
        <v>1</v>
      </c>
      <c r="G77" s="218">
        <v>1</v>
      </c>
      <c r="H77" s="292">
        <v>0.14000000000000001</v>
      </c>
      <c r="I77" s="218" t="s">
        <v>125</v>
      </c>
      <c r="J77" s="292">
        <v>0.42849999999999999</v>
      </c>
      <c r="K77" s="217" t="s">
        <v>125</v>
      </c>
      <c r="L77" s="217" t="s">
        <v>125</v>
      </c>
      <c r="M77" s="207" t="s">
        <v>2069</v>
      </c>
      <c r="N77" s="100" t="s">
        <v>312</v>
      </c>
    </row>
    <row r="78" spans="1:14" ht="64.5" customHeight="1">
      <c r="A78" s="303" t="s">
        <v>304</v>
      </c>
      <c r="B78" s="217" t="s">
        <v>305</v>
      </c>
      <c r="C78" s="217" t="s">
        <v>306</v>
      </c>
      <c r="D78" s="300"/>
      <c r="E78" s="216" t="s">
        <v>313</v>
      </c>
      <c r="F78" s="215">
        <v>1</v>
      </c>
      <c r="G78" s="218">
        <v>1</v>
      </c>
      <c r="H78" s="292">
        <v>0</v>
      </c>
      <c r="I78" s="218" t="s">
        <v>125</v>
      </c>
      <c r="J78" s="292">
        <v>0</v>
      </c>
      <c r="K78" s="217" t="s">
        <v>125</v>
      </c>
      <c r="L78" s="217" t="s">
        <v>125</v>
      </c>
      <c r="M78" s="207" t="s">
        <v>2070</v>
      </c>
      <c r="N78" s="100" t="s">
        <v>314</v>
      </c>
    </row>
  </sheetData>
  <sheetProtection formatCells="0" formatColumns="0"/>
  <mergeCells count="1">
    <mergeCell ref="A1:N1"/>
  </mergeCells>
  <pageMargins left="0.70866141732283472" right="0.70866141732283472" top="0.74803149606299213" bottom="0.74803149606299213" header="0.31496062992125984" footer="0.31496062992125984"/>
  <pageSetup paperSize="9" scale="73"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28</vt:i4>
      </vt:variant>
    </vt:vector>
  </HeadingPairs>
  <TitlesOfParts>
    <vt:vector size="55" baseType="lpstr">
      <vt:lpstr>Cover Page</vt:lpstr>
      <vt:lpstr>Contents</vt:lpstr>
      <vt:lpstr>Introduction</vt:lpstr>
      <vt:lpstr>Revenue</vt:lpstr>
      <vt:lpstr>Exenditure</vt:lpstr>
      <vt:lpstr>Qtr Rev &amp; Exp</vt:lpstr>
      <vt:lpstr>Financial Summary</vt:lpstr>
      <vt:lpstr>Capex Sum</vt:lpstr>
      <vt:lpstr>MM KPIs</vt:lpstr>
      <vt:lpstr>MM Projects</vt:lpstr>
      <vt:lpstr>CFO KPIs</vt:lpstr>
      <vt:lpstr>CFO Projects</vt:lpstr>
      <vt:lpstr>CORP KPIs</vt:lpstr>
      <vt:lpstr>CORP Projects</vt:lpstr>
      <vt:lpstr>DMO KPIs</vt:lpstr>
      <vt:lpstr>DMO Projects</vt:lpstr>
      <vt:lpstr>EED KPIs</vt:lpstr>
      <vt:lpstr>EED Projects</vt:lpstr>
      <vt:lpstr>ESD KPIs</vt:lpstr>
      <vt:lpstr>ESD Projects</vt:lpstr>
      <vt:lpstr>CSD KPIs</vt:lpstr>
      <vt:lpstr>CSD Projects</vt:lpstr>
      <vt:lpstr>PED KPIs</vt:lpstr>
      <vt:lpstr>PED Projects</vt:lpstr>
      <vt:lpstr>Capital Works</vt:lpstr>
      <vt:lpstr>Capital Expenditure</vt:lpstr>
      <vt:lpstr>Risk Management</vt:lpstr>
      <vt:lpstr>'Capex Sum'!Print_Area</vt:lpstr>
      <vt:lpstr>'Capital Expenditure'!Print_Area</vt:lpstr>
      <vt:lpstr>'Capital Works'!Print_Area</vt:lpstr>
      <vt:lpstr>Contents!Print_Area</vt:lpstr>
      <vt:lpstr>Exenditure!Print_Area</vt:lpstr>
      <vt:lpstr>Revenue!Print_Area</vt:lpstr>
      <vt:lpstr>'Capital Expenditure'!Print_Titles</vt:lpstr>
      <vt:lpstr>'Capital Works'!Print_Titles</vt:lpstr>
      <vt:lpstr>'CFO KPIs'!Print_Titles</vt:lpstr>
      <vt:lpstr>'CFO Projects'!Print_Titles</vt:lpstr>
      <vt:lpstr>'CORP KPIs'!Print_Titles</vt:lpstr>
      <vt:lpstr>'CORP Projects'!Print_Titles</vt:lpstr>
      <vt:lpstr>'CSD KPIs'!Print_Titles</vt:lpstr>
      <vt:lpstr>'CSD Projects'!Print_Titles</vt:lpstr>
      <vt:lpstr>'DMO KPIs'!Print_Titles</vt:lpstr>
      <vt:lpstr>'DMO Projects'!Print_Titles</vt:lpstr>
      <vt:lpstr>'EED KPIs'!Print_Titles</vt:lpstr>
      <vt:lpstr>'EED Projects'!Print_Titles</vt:lpstr>
      <vt:lpstr>'ESD KPIs'!Print_Titles</vt:lpstr>
      <vt:lpstr>'ESD Projects'!Print_Titles</vt:lpstr>
      <vt:lpstr>Exenditure!Print_Titles</vt:lpstr>
      <vt:lpstr>'MM KPIs'!Print_Titles</vt:lpstr>
      <vt:lpstr>'MM Projects'!Print_Titles</vt:lpstr>
      <vt:lpstr>'PED KPIs'!Print_Titles</vt:lpstr>
      <vt:lpstr>'PED Projects'!Print_Titles</vt:lpstr>
      <vt:lpstr>'Qtr Rev &amp; Exp'!Print_Titles</vt:lpstr>
      <vt:lpstr>Revenue!Print_Titles</vt:lpstr>
      <vt:lpstr>'Risk Management'!Print_Titles</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frieda</dc:creator>
  <cp:lastModifiedBy>Frieda Human</cp:lastModifiedBy>
  <cp:lastPrinted>2013-01-21T13:08:16Z</cp:lastPrinted>
  <dcterms:created xsi:type="dcterms:W3CDTF">2011-05-11T07:14:49Z</dcterms:created>
  <dcterms:modified xsi:type="dcterms:W3CDTF">2013-01-21T13:08:42Z</dcterms:modified>
</cp:coreProperties>
</file>