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reliantconsulting2025-my.sharepoint.com/personal/victormushava_reliantconsulting2025_onmicrosoft_com/Documents/Server/Partners/Public/Greater Tzaneen LM/66kV Wooden Line Project/Tender/rev04/"/>
    </mc:Choice>
  </mc:AlternateContent>
  <xr:revisionPtr revIDLastSave="4458" documentId="11_3DC8ECF9229DFBF1378877783A64255D2AE5DBD8" xr6:coauthVersionLast="47" xr6:coauthVersionMax="47" xr10:uidLastSave="{BF7D2F66-726A-4529-95D2-51624199E0E6}"/>
  <bookViews>
    <workbookView xWindow="-108" yWindow="-108" windowWidth="27096" windowHeight="16296" activeTab="6" xr2:uid="{00000000-000D-0000-FFFF-FFFF00000000}"/>
  </bookViews>
  <sheets>
    <sheet name="Construction Summary" sheetId="18" r:id="rId1"/>
    <sheet name="1. P&amp;Gs-2025-2026" sheetId="22" r:id="rId2"/>
    <sheet name="2. Line Construction TAR66_76 " sheetId="20" r:id="rId3"/>
    <sheet name="3. Stringing &amp; Regulation 66_76" sheetId="25" r:id="rId4"/>
    <sheet name="4. P&amp;Gs-2026-2027" sheetId="19" r:id="rId5"/>
    <sheet name="5. Line Construction TAR49_65" sheetId="10" r:id="rId6"/>
    <sheet name="6. P&amp;Gs-2027-2028" sheetId="27" r:id="rId7"/>
    <sheet name="7. Stringing &amp; Regulation 49_65" sheetId="26" r:id="rId8"/>
  </sheets>
  <externalReferences>
    <externalReference r:id="rId9"/>
  </externalReferences>
  <definedNames>
    <definedName name="_Fill" hidden="1">[1]TENDER!#REF!</definedName>
    <definedName name="_xlnm.Print_Area" localSheetId="1">'1. P&amp;Gs-2025-2026'!$A$1:$I$41</definedName>
    <definedName name="_xlnm.Print_Area" localSheetId="2">'2. Line Construction TAR66_76 '!$A$1:$J$222</definedName>
    <definedName name="_xlnm.Print_Area" localSheetId="4">'4. P&amp;Gs-2026-2027'!$A$1:$I$39</definedName>
    <definedName name="_xlnm.Print_Area" localSheetId="5">'5. Line Construction TAR49_65'!$A$1:$J$213</definedName>
    <definedName name="_xlnm.Print_Area" localSheetId="6">'6. P&amp;Gs-2027-2028'!$A$1:$I$36</definedName>
    <definedName name="_xlnm.Print_Area" localSheetId="0">'Construction Summary'!$A$1:$K$23</definedName>
    <definedName name="_xlnm.Print_Titles" localSheetId="1">'1. P&amp;Gs-2025-2026'!$3:$3</definedName>
    <definedName name="_xlnm.Print_Titles" localSheetId="2">'2. Line Construction TAR66_76 '!$3:$3</definedName>
    <definedName name="_xlnm.Print_Titles" localSheetId="4">'4. P&amp;Gs-2026-2027'!$3:$3</definedName>
    <definedName name="_xlnm.Print_Titles" localSheetId="5">'5. Line Construction TAR49_65'!$3:$3</definedName>
    <definedName name="_xlnm.Print_Titles" localSheetId="6">'6. P&amp;Gs-2027-2028'!$3:$3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27" l="1"/>
  <c r="H33" i="27" s="1"/>
  <c r="H32" i="27"/>
  <c r="H31" i="27"/>
  <c r="G30" i="27"/>
  <c r="H30" i="27" s="1"/>
  <c r="G27" i="27"/>
  <c r="H27" i="27" s="1"/>
  <c r="F26" i="27"/>
  <c r="H26" i="27" s="1"/>
  <c r="F29" i="19"/>
  <c r="H29" i="19"/>
  <c r="G30" i="19"/>
  <c r="H30" i="19"/>
  <c r="E28" i="26"/>
  <c r="E24" i="26"/>
  <c r="E12" i="26"/>
  <c r="E7" i="26"/>
  <c r="E204" i="10"/>
  <c r="E201" i="10"/>
  <c r="E158" i="10"/>
  <c r="E161" i="10"/>
  <c r="E11" i="10"/>
  <c r="E101" i="10"/>
  <c r="E7" i="25"/>
  <c r="E28" i="25"/>
  <c r="E24" i="25"/>
  <c r="E12" i="25"/>
  <c r="E158" i="20"/>
  <c r="E157" i="20"/>
  <c r="E156" i="20"/>
  <c r="E153" i="10"/>
  <c r="E152" i="10"/>
  <c r="E151" i="10"/>
  <c r="L8" i="22" l="1"/>
  <c r="G35" i="22"/>
  <c r="G32" i="22"/>
  <c r="F31" i="22"/>
  <c r="G38" i="22"/>
  <c r="G33" i="19"/>
  <c r="H38" i="22"/>
  <c r="H37" i="22"/>
  <c r="H36" i="22"/>
  <c r="H35" i="22"/>
  <c r="H32" i="22"/>
  <c r="H31" i="22"/>
  <c r="G36" i="19" l="1"/>
  <c r="E214" i="20" l="1"/>
  <c r="E213" i="20"/>
  <c r="E212" i="20"/>
  <c r="E211" i="20"/>
  <c r="E210" i="20"/>
  <c r="E209" i="20"/>
  <c r="E208" i="20"/>
  <c r="G206" i="20" l="1"/>
  <c r="E206" i="20"/>
  <c r="G204" i="20"/>
  <c r="E204" i="20"/>
  <c r="G202" i="20"/>
  <c r="G200" i="20"/>
  <c r="E200" i="20"/>
  <c r="G198" i="20"/>
  <c r="E198" i="20"/>
  <c r="G196" i="20"/>
  <c r="E196" i="20"/>
  <c r="G194" i="20"/>
  <c r="G192" i="20"/>
  <c r="G190" i="20"/>
  <c r="G188" i="20"/>
  <c r="Q186" i="20"/>
  <c r="Q187" i="20" s="1"/>
  <c r="G186" i="20"/>
  <c r="L167" i="20"/>
  <c r="L168" i="20" s="1"/>
  <c r="L166" i="20"/>
  <c r="L165" i="20"/>
  <c r="I132" i="20"/>
  <c r="H132" i="20" s="1"/>
  <c r="I130" i="20"/>
  <c r="H130" i="20" s="1"/>
  <c r="I122" i="20"/>
  <c r="H122" i="20" s="1"/>
  <c r="I120" i="20"/>
  <c r="H120" i="20" s="1"/>
  <c r="I113" i="20"/>
  <c r="H113" i="20" s="1"/>
  <c r="I111" i="20"/>
  <c r="H111" i="20" s="1"/>
  <c r="I93" i="20"/>
  <c r="H93" i="20" s="1"/>
  <c r="I91" i="20"/>
  <c r="H91" i="20" s="1"/>
  <c r="I89" i="20"/>
  <c r="H89" i="20" s="1"/>
  <c r="I87" i="20"/>
  <c r="H87" i="20" s="1"/>
  <c r="I85" i="20"/>
  <c r="H85" i="20" s="1"/>
  <c r="I83" i="20"/>
  <c r="H83" i="20" s="1"/>
  <c r="I81" i="20"/>
  <c r="H81" i="20" s="1"/>
  <c r="I79" i="20"/>
  <c r="H79" i="20" s="1"/>
  <c r="I68" i="20"/>
  <c r="H68" i="20" s="1"/>
  <c r="I66" i="20"/>
  <c r="H66" i="20" s="1"/>
  <c r="I64" i="20"/>
  <c r="H64" i="20" s="1"/>
  <c r="I62" i="20"/>
  <c r="H62" i="20" s="1"/>
  <c r="I60" i="20"/>
  <c r="H60" i="20" s="1"/>
  <c r="I58" i="20"/>
  <c r="H58" i="20" s="1"/>
  <c r="I56" i="20"/>
  <c r="H56" i="20" s="1"/>
  <c r="I54" i="20"/>
  <c r="H54" i="20" s="1"/>
  <c r="I44" i="20"/>
  <c r="H44" i="20" s="1"/>
  <c r="I42" i="20"/>
  <c r="H42" i="20" s="1"/>
  <c r="I40" i="20"/>
  <c r="H40" i="20" s="1"/>
  <c r="I38" i="20"/>
  <c r="H38" i="20" s="1"/>
  <c r="I36" i="20"/>
  <c r="H36" i="20" s="1"/>
  <c r="I34" i="20"/>
  <c r="H34" i="20" s="1"/>
  <c r="I32" i="20"/>
  <c r="H32" i="20" s="1"/>
  <c r="I30" i="20"/>
  <c r="H30" i="20" s="1"/>
  <c r="I26" i="20"/>
  <c r="H26" i="20" s="1"/>
  <c r="I24" i="20"/>
  <c r="H24" i="20" s="1"/>
  <c r="I22" i="20"/>
  <c r="H22" i="20" s="1"/>
  <c r="I20" i="20"/>
  <c r="H20" i="20" s="1"/>
  <c r="I18" i="20"/>
  <c r="H18" i="20" s="1"/>
  <c r="I16" i="20"/>
  <c r="H16" i="20" s="1"/>
  <c r="H36" i="19"/>
  <c r="H35" i="19"/>
  <c r="H34" i="19"/>
  <c r="H33" i="19"/>
  <c r="I14" i="10" l="1"/>
  <c r="I16" i="10"/>
  <c r="I18" i="10"/>
  <c r="I20" i="10"/>
  <c r="I32" i="10"/>
  <c r="I34" i="10"/>
  <c r="I36" i="10"/>
  <c r="I38" i="10"/>
  <c r="I59" i="10"/>
  <c r="I61" i="10"/>
  <c r="I82" i="10"/>
  <c r="I84" i="10"/>
  <c r="I51" i="10"/>
  <c r="I53" i="10"/>
  <c r="I55" i="10"/>
  <c r="I57" i="10"/>
  <c r="I63" i="10"/>
  <c r="I65" i="10"/>
  <c r="I74" i="10"/>
  <c r="I76" i="10"/>
  <c r="I78" i="10"/>
  <c r="I80" i="10"/>
  <c r="I86" i="10"/>
  <c r="I88" i="10"/>
  <c r="I22" i="10"/>
  <c r="I24" i="10"/>
  <c r="I40" i="10"/>
  <c r="I42" i="10"/>
  <c r="I30" i="10"/>
  <c r="I28" i="10"/>
  <c r="L160" i="10" l="1"/>
  <c r="E199" i="10" l="1"/>
  <c r="E197" i="10"/>
  <c r="E193" i="10"/>
  <c r="E191" i="10"/>
  <c r="E189" i="10"/>
  <c r="I117" i="10" l="1"/>
  <c r="H117" i="10" s="1"/>
  <c r="I127" i="10"/>
  <c r="H127" i="10" s="1"/>
  <c r="I125" i="10"/>
  <c r="H125" i="10" s="1"/>
  <c r="I115" i="10"/>
  <c r="H115" i="10" s="1"/>
  <c r="I108" i="10"/>
  <c r="H108" i="10" s="1"/>
  <c r="I106" i="10"/>
  <c r="H106" i="10" s="1"/>
  <c r="H88" i="10"/>
  <c r="H86" i="10"/>
  <c r="H84" i="10"/>
  <c r="H82" i="10"/>
  <c r="H80" i="10"/>
  <c r="H78" i="10"/>
  <c r="H76" i="10"/>
  <c r="H74" i="10"/>
  <c r="H65" i="10"/>
  <c r="H63" i="10"/>
  <c r="H61" i="10"/>
  <c r="H59" i="10"/>
  <c r="H57" i="10"/>
  <c r="H55" i="10"/>
  <c r="H53" i="10"/>
  <c r="H51" i="10" l="1"/>
  <c r="Q179" i="10" l="1"/>
  <c r="Q180" i="10" s="1"/>
  <c r="L161" i="10"/>
  <c r="L162" i="10" l="1"/>
  <c r="L163" i="10" s="1"/>
  <c r="H18" i="10" l="1"/>
  <c r="H30" i="10"/>
  <c r="H28" i="10"/>
  <c r="H34" i="10"/>
  <c r="H24" i="10"/>
  <c r="H16" i="10"/>
  <c r="H32" i="10"/>
  <c r="H38" i="10"/>
  <c r="H42" i="10"/>
  <c r="H40" i="10"/>
  <c r="H20" i="10"/>
  <c r="H22" i="10"/>
  <c r="H36" i="10"/>
  <c r="H14" i="10"/>
</calcChain>
</file>

<file path=xl/sharedStrings.xml><?xml version="1.0" encoding="utf-8"?>
<sst xmlns="http://schemas.openxmlformats.org/spreadsheetml/2006/main" count="1213" uniqueCount="510">
  <si>
    <t xml:space="preserve">ITEM </t>
  </si>
  <si>
    <t>DESCRIPTION</t>
  </si>
  <si>
    <t>AMOUNT</t>
  </si>
  <si>
    <t>ADD 10% CONTINGENCIES</t>
  </si>
  <si>
    <t>ADD 15% VAT</t>
  </si>
  <si>
    <t>NB TENDERERS  MUST INCLUDE IN THEIR PRICE ALL ACCESSORIES, MATERIALS AND OTHER ITEMS DEEMED NECESSARY TO EXECUTE AND SUCCESSFULLY COMPLETE THE PROJECT. NO ADDITIONAL COSTS WILL BE ACCOMMODATED DUE TO OMISSIONS ON THE PART OF THE TENDERER.</t>
  </si>
  <si>
    <t>SUMMARY BILL OF QUANTITIES</t>
  </si>
  <si>
    <t>PRELIMINARY AND GENERALS - FY2025/26</t>
  </si>
  <si>
    <t>LINE CONSTRUCTION - TAR/TZA66 TO TAR/TZA76</t>
  </si>
  <si>
    <t>PRELIMINARY AND GENERALS - FY2026/27</t>
  </si>
  <si>
    <t>STRINGING AND REGULATION</t>
  </si>
  <si>
    <t>SUB TOTAL  A</t>
  </si>
  <si>
    <t>SUB TOTAL  B</t>
  </si>
  <si>
    <t>TOTAL BID AMOUNT CARRIED TO FORM OF OFFER</t>
  </si>
  <si>
    <t>ITEM</t>
  </si>
  <si>
    <t>UNIT</t>
  </si>
  <si>
    <t>QTY</t>
  </si>
  <si>
    <t>MATERIAL RATE</t>
  </si>
  <si>
    <t>LABOUR RATE</t>
  </si>
  <si>
    <t>TOTAL</t>
  </si>
  <si>
    <t>PRELIMINARY AND GENERAL</t>
  </si>
  <si>
    <t>Amount allowed for all expenses, regarding the following:</t>
  </si>
  <si>
    <t>1.1</t>
  </si>
  <si>
    <t>CONTRACTUAL REQUIREMENTS - FIXED AMOUNT</t>
  </si>
  <si>
    <t>1.1.1</t>
  </si>
  <si>
    <t>Sum</t>
  </si>
  <si>
    <t>1.1.2</t>
  </si>
  <si>
    <t>1.1.3</t>
  </si>
  <si>
    <t>Site establishment, which includes, site office, site store, laydown area, temporary housing, security fence, sanitary toilets, obtaining water, electrical connection, etc.</t>
  </si>
  <si>
    <t>1.1.4</t>
  </si>
  <si>
    <t>Determining and locating of existing services as well as management of wayleaves</t>
  </si>
  <si>
    <t>1.1.5</t>
  </si>
  <si>
    <t>Survey of route and pegging as per staking and design drawings</t>
  </si>
  <si>
    <t>1.1.6</t>
  </si>
  <si>
    <t>Bush clearing and herbicide application (Contractor to identify extend of bush clearing). Bush Clearing to be within a servitude of 28m ie 14m on either side of the centre of the 66kV Line</t>
  </si>
  <si>
    <t>km</t>
  </si>
  <si>
    <t>1.1.7</t>
  </si>
  <si>
    <t>Medicals and Induction costs  both Entry &amp; Exit</t>
  </si>
  <si>
    <t>1.1.8</t>
  </si>
  <si>
    <t xml:space="preserve">PPE for EPWP workers </t>
  </si>
  <si>
    <t>1.2</t>
  </si>
  <si>
    <t>COMPLY WITH THE FOLLOWING SAFETY, HEALTH, ENVIRONMENTAL AND QUALITY  (SHEQ) REQUIREMENTS- FIXED AMOUNT</t>
  </si>
  <si>
    <t>1.2.1</t>
  </si>
  <si>
    <t>Adherence to Construction Regulations of the OHSA</t>
  </si>
  <si>
    <t>1.2.2</t>
  </si>
  <si>
    <t>Compile a Health and Safety Plan (H &amp; S Plan)</t>
  </si>
  <si>
    <t>1.2.3</t>
  </si>
  <si>
    <t>Compile a Risk Assessment for activities (RA)</t>
  </si>
  <si>
    <t>1.2.4</t>
  </si>
  <si>
    <t>Comply with Environmental Management Plan (EMP)</t>
  </si>
  <si>
    <t>1.2.5</t>
  </si>
  <si>
    <t>Compile a SHEQ File to also include all the above in distinct sections</t>
  </si>
  <si>
    <t>1.2.6</t>
  </si>
  <si>
    <t xml:space="preserve">Compile a detailed Quality Control Program for construction activities. </t>
  </si>
  <si>
    <t>1.3</t>
  </si>
  <si>
    <t>TIME-RELATED COST - ADJUSTABLE WITH CONTRACT PERIOD</t>
  </si>
  <si>
    <t>The running cost of the project related to the contract period.</t>
  </si>
  <si>
    <t>1.3.1</t>
  </si>
  <si>
    <t>Site overhead cost</t>
  </si>
  <si>
    <t>month</t>
  </si>
  <si>
    <t>1.3.2</t>
  </si>
  <si>
    <t>Security for site camp and work on site</t>
  </si>
  <si>
    <t>1.3.3</t>
  </si>
  <si>
    <t>Community Liaison Officer</t>
  </si>
  <si>
    <t>1.3.4</t>
  </si>
  <si>
    <t>SHE Representative</t>
  </si>
  <si>
    <t>1.4</t>
  </si>
  <si>
    <t>PROVISIONAL SUM AMOUNTS</t>
  </si>
  <si>
    <t>1.4.1</t>
  </si>
  <si>
    <t>Payment of  local labourers (Provisional Sum)</t>
  </si>
  <si>
    <t>Prov Sum</t>
  </si>
  <si>
    <t>1.4.2</t>
  </si>
  <si>
    <t>Provional Sum for Accredited Training as Approved by the Engineer</t>
  </si>
  <si>
    <t>1.4.3</t>
  </si>
  <si>
    <t>Engineers Facilities (Provisional Sum)</t>
  </si>
  <si>
    <t>1.4.4</t>
  </si>
  <si>
    <t>Allowances for Payment of PSC Members (Provisional Sum)</t>
  </si>
  <si>
    <t>SUBTOTAL OF ITEM 1 CARRIED OVER TO SUMMARY</t>
  </si>
  <si>
    <t xml:space="preserve">
LABOUR
RATE</t>
  </si>
  <si>
    <t xml:space="preserve">
LABOUR RATE
</t>
  </si>
  <si>
    <t>2.</t>
  </si>
  <si>
    <t>LINE CONSTRUCTION</t>
  </si>
  <si>
    <t>2.1</t>
  </si>
  <si>
    <t xml:space="preserve">LINE FOUNDATIONS STUDY </t>
  </si>
  <si>
    <t xml:space="preserve">Appointment of  an   ECSA ( Engineering Council of South Africa) registered Civil/Structual Engineer to carry out geotechnical surveys , soil tests,  design the foundation of each and every structure based on the outcomes or results of soil surveys done at each respective structure position. </t>
  </si>
  <si>
    <t>2.2</t>
  </si>
  <si>
    <t>FOUNDATIONS FOR TYPE 4 SOIL - BOLTED/FLANGE  FOUNDATIONS FOR SELF-SUPPORTING STEEL MONOPOLES</t>
  </si>
  <si>
    <t>Transport to pole position, supply and transport imported material, dispose excavated material, excavate, supply, and install complete foundation and based on a Type 4 foundation, for the following structures (Note: flange mounted foundations shall include the concrete blinding, concrete foundation, steel reinforcing including all spacers and fixtures, Top &amp; Bottom templates, holding down bolts including all washers, nuts and torqueing, shuttering and finishing, backfill and compaction):</t>
  </si>
  <si>
    <t>2.2.1</t>
  </si>
  <si>
    <t>Steel 15m Strain (0-30deg)</t>
  </si>
  <si>
    <t>Each</t>
  </si>
  <si>
    <t>2.2.2</t>
  </si>
  <si>
    <t>Steel 18m Strain (0-30deg)</t>
  </si>
  <si>
    <t>3.1.6</t>
  </si>
  <si>
    <t>Steel 24m Strain (0-30deg)</t>
  </si>
  <si>
    <t>3.1.7</t>
  </si>
  <si>
    <t>Steel 18m Terminal  (30-60deg)</t>
  </si>
  <si>
    <t>3.1.8</t>
  </si>
  <si>
    <t>Steel 24m Terminal  (30-60deg)</t>
  </si>
  <si>
    <t>3.1.10</t>
  </si>
  <si>
    <t>Steel 19m Strain  (30-60deg) - Double Circuit</t>
  </si>
  <si>
    <t>3.1.11</t>
  </si>
  <si>
    <t>Steel 20m Strain  (30-60deg) - Double Circuit</t>
  </si>
  <si>
    <t>3.1.12</t>
  </si>
  <si>
    <t xml:space="preserve">Steel 20m 37kN Strain (0deg) - Double Circuit </t>
  </si>
  <si>
    <t>2.3</t>
  </si>
  <si>
    <t>FOUNDATIONS FOR TYPE 3 SOIL - BOLTED/FLANGE FOUNDATIONS FOR SELF-SUPPORTING STEEL MONOPOLES</t>
  </si>
  <si>
    <t>3.2.4</t>
  </si>
  <si>
    <t>3.2.5</t>
  </si>
  <si>
    <t>Steel 20m Strain (0-30deg)</t>
  </si>
  <si>
    <t>3.2.6</t>
  </si>
  <si>
    <t>3.2.7</t>
  </si>
  <si>
    <t>3.2.8</t>
  </si>
  <si>
    <t>3.2.10</t>
  </si>
  <si>
    <t>3.2.11</t>
  </si>
  <si>
    <t>3.12.12</t>
  </si>
  <si>
    <t>Transport to pole position, supply and transport imported material, dispose excavated material, excavate, supply, and install complete foundation and based on a Type 3 foundation, for the following structures (Note: flange mounted foundations shall include the concrete blinding, concrete foundation, steel reinforcing including all spacers and fixtures, Top &amp; Bottom templates, holding down bolts including all washers, nuts and torqueing, shuttering and finishing, backfill and compaction):</t>
  </si>
  <si>
    <t>2.3.1</t>
  </si>
  <si>
    <t>Rate Only</t>
  </si>
  <si>
    <t>2.3.2</t>
  </si>
  <si>
    <t>2.4</t>
  </si>
  <si>
    <t>FOUNDATIONS FOR TYPE 2 SOIL - BOLTED/FLANGE FOUNDATIONS FOR SELF-SUPPORTING STEEL MONOPOLES</t>
  </si>
  <si>
    <t>3.3.4</t>
  </si>
  <si>
    <t>3.3.5</t>
  </si>
  <si>
    <t>3.3.6</t>
  </si>
  <si>
    <t>3.3.7</t>
  </si>
  <si>
    <t>3.3.8</t>
  </si>
  <si>
    <t>3.3.10</t>
  </si>
  <si>
    <t>3.3.11</t>
  </si>
  <si>
    <t>Transport to pole position, supply and transport imported material, dispose excavated material, excavate, supply, and install complete foundation and based on a Type 2  foundation, for the following structures (Note: flange mounted foundations shall include the concrete blinding, concrete foundation, steel reinforcing including all spacers and fixtures, Top &amp; Bottom templates, holding down bolts including all washers, nuts and torqueing, shuttering and finishing, backfill and compaction):</t>
  </si>
  <si>
    <t>2.4.1</t>
  </si>
  <si>
    <t>2.4.2</t>
  </si>
  <si>
    <t>2.5</t>
  </si>
  <si>
    <t>FOUNDATIONS FOR TYPE 1 SOIL - BOLTED/FLANGE FOUNDATIONS FOR SELF-SUPPORTING STEEL MONOPOLES</t>
  </si>
  <si>
    <t>Transport to pole position, supply and transport imported material, dispose excavated material, excavate, supply, and install complete foundation and based on a Type 1  foundation, for the following structures (Note: flange mounted foundations shall include the concrete blinding, concrete foundation, steel reinforcing including all spacers and fixtures, Top &amp; Bottom templates, holding down bolts including all washers, nuts and torqueing, shuttering and finishing, backfill and compaction):</t>
  </si>
  <si>
    <t>2.5.1</t>
  </si>
  <si>
    <t>2.5.2</t>
  </si>
  <si>
    <t>SUBTOTAL - CARRY OVER TO NEXT PAGE</t>
  </si>
  <si>
    <t>SUBTOTAL - CARRIED OVER FROM PREVIOUS PAGE</t>
  </si>
  <si>
    <t>2.6</t>
  </si>
  <si>
    <t>FOUNDATIONS FOR TYPE 4 SOIL - PLANTED FOUNDATIONS FOR SELF-SUPPORTING STEEL MONOPOLES</t>
  </si>
  <si>
    <r>
      <t xml:space="preserve">Transport to pole position, supply and transport imported material, dispose excavated material, excavate backfill and compaction, supply, and install complete foundation and based on a </t>
    </r>
    <r>
      <rPr>
        <b/>
        <sz val="11"/>
        <color rgb="FF000000"/>
        <rFont val="Times New Roman"/>
        <family val="1"/>
      </rPr>
      <t>Type 4</t>
    </r>
    <r>
      <rPr>
        <sz val="11"/>
        <color rgb="FF000000"/>
        <rFont val="Times New Roman"/>
        <family val="1"/>
      </rPr>
      <t xml:space="preserve"> foundation, for the following structures.</t>
    </r>
  </si>
  <si>
    <t>2.6.1</t>
  </si>
  <si>
    <t>Steel 18m - 24m  23kN Intermediate D-DT 7611</t>
  </si>
  <si>
    <t>2.7</t>
  </si>
  <si>
    <t>FOUNDATIONS FOR TYPE 3 SOIL - PLANTED FOUNDATIONS FOR SELF-SUPPORTING STEEL MONOPOLES</t>
  </si>
  <si>
    <t>3.2.1</t>
  </si>
  <si>
    <t>Steel 18m-20m 23kN Intermediate D7611</t>
  </si>
  <si>
    <t>3.2.9</t>
  </si>
  <si>
    <t>Steel 20m 37kN Intermediate - Double Circuit D7612</t>
  </si>
  <si>
    <r>
      <t xml:space="preserve">Transport to pole position, supply and transport imported material, dispose excavated material, excavate backfill and compaction, supply, and install complete foundation and based on a </t>
    </r>
    <r>
      <rPr>
        <b/>
        <sz val="11"/>
        <color rgb="FF000000"/>
        <rFont val="Times New Roman"/>
        <family val="1"/>
      </rPr>
      <t>Type 3</t>
    </r>
    <r>
      <rPr>
        <sz val="11"/>
        <color rgb="FF000000"/>
        <rFont val="Times New Roman"/>
        <family val="1"/>
      </rPr>
      <t xml:space="preserve"> foundation, for the following structures.</t>
    </r>
  </si>
  <si>
    <t>2.7.1</t>
  </si>
  <si>
    <t>2.8</t>
  </si>
  <si>
    <t>FOUNDATIONS FOR TYPE 2 SOIL - PLANTED FOUNDATIONS FOR SELF-SUPPORTING STEEL MONOPOLES</t>
  </si>
  <si>
    <t>3.3.1</t>
  </si>
  <si>
    <t>Steel 18m-24m 23kN Intermediate D7611</t>
  </si>
  <si>
    <t>3.3.9</t>
  </si>
  <si>
    <r>
      <t xml:space="preserve">Transport to pole position, supply and transport imported material, dispose excavated material, excavate backfill and compaction, supply, and install complete foundation and based on a </t>
    </r>
    <r>
      <rPr>
        <b/>
        <sz val="11"/>
        <color rgb="FF000000"/>
        <rFont val="Times New Roman"/>
        <family val="1"/>
      </rPr>
      <t>Type 2</t>
    </r>
    <r>
      <rPr>
        <sz val="11"/>
        <color rgb="FF000000"/>
        <rFont val="Times New Roman"/>
        <family val="1"/>
      </rPr>
      <t xml:space="preserve"> foundation, for the following structures.</t>
    </r>
  </si>
  <si>
    <t>2.8.1</t>
  </si>
  <si>
    <t>2.9</t>
  </si>
  <si>
    <t>FOUNDATIONS FOR TYPE 1 SOIL - PLANTED FOUNDATIONS FOR SELF-SUPPORTING STEEL MONOPOLES</t>
  </si>
  <si>
    <r>
      <t xml:space="preserve">Transport to pole position, supply and transport imported material, dispose excavated material, excavate backfill and compaction, supply, and install complete foundation and based on a </t>
    </r>
    <r>
      <rPr>
        <b/>
        <sz val="11"/>
        <color rgb="FF000000"/>
        <rFont val="Times New Roman"/>
        <family val="1"/>
      </rPr>
      <t>Type 1</t>
    </r>
    <r>
      <rPr>
        <sz val="11"/>
        <color rgb="FF000000"/>
        <rFont val="Times New Roman"/>
        <family val="1"/>
      </rPr>
      <t xml:space="preserve"> foundation, for the following structures.</t>
    </r>
  </si>
  <si>
    <t>2.9.1</t>
  </si>
  <si>
    <t>2.10</t>
  </si>
  <si>
    <t>FOUNDATIONS FOR ROCK- PLANTED STEEL MONOPOLES</t>
  </si>
  <si>
    <r>
      <t xml:space="preserve">Transport to pole position, supply and transport imported material, dispose excavated material, excavate backfill and compaction, supply, and install complete foundation and based on a </t>
    </r>
    <r>
      <rPr>
        <b/>
        <sz val="11"/>
        <color rgb="FF000000"/>
        <rFont val="Times New Roman"/>
        <family val="1"/>
      </rPr>
      <t>Rock</t>
    </r>
    <r>
      <rPr>
        <sz val="11"/>
        <color rgb="FF000000"/>
        <rFont val="Times New Roman"/>
        <family val="1"/>
      </rPr>
      <t xml:space="preserve"> foundation, for the following structures.</t>
    </r>
  </si>
  <si>
    <t>2.10.1</t>
  </si>
  <si>
    <t>Steel 18m-24m 23kN Intermediate D-DT 7611</t>
  </si>
  <si>
    <t>2.11</t>
  </si>
  <si>
    <t>Working in close proximity to a Livened Line  of the existing Parrallel 66kV Line</t>
  </si>
  <si>
    <t>2.12</t>
  </si>
  <si>
    <t>CONCRETE TEST CUBE RESULTS &amp; CERTIFICATES</t>
  </si>
  <si>
    <t>Take concrete test samples and obtain test certificates for the following:</t>
  </si>
  <si>
    <t>2.12.1</t>
  </si>
  <si>
    <t>7, 14 and 28 concrete test cubes for Monolithic Pole foundation (3 test cubes per concrete delivery).</t>
  </si>
  <si>
    <t>2.12.2</t>
  </si>
  <si>
    <t>7, 14 and 28 concrete test cubes for foundation blindings and pole caps (Note: 3 test cubes per concrete delivery).</t>
  </si>
  <si>
    <t>2.13</t>
  </si>
  <si>
    <t>EARTHING</t>
  </si>
  <si>
    <t>Excavate, supply, install and bond tower earthing for the following structures:</t>
  </si>
  <si>
    <t>2.13.1</t>
  </si>
  <si>
    <t>Bond 2 x terminal towers to individual substation’s earthmats using 2x 70 mm² copper equivalent CCS buried 1m deep to Tzaneen Main Substation</t>
  </si>
  <si>
    <t>m</t>
  </si>
  <si>
    <t>2.13.2</t>
  </si>
  <si>
    <t>Excavate, supply and install complete 3 point star earth electrode (incl. rocky terrain) on each Pole structure</t>
  </si>
  <si>
    <t>2.13.3</t>
  </si>
  <si>
    <t xml:space="preserve">Testing/measurements of tower footing resistance at each Pole Structure and recording the results thereof. </t>
  </si>
  <si>
    <t>2.13.4</t>
  </si>
  <si>
    <t xml:space="preserve">Install concrete cap 
</t>
  </si>
  <si>
    <t>2.13.5</t>
  </si>
  <si>
    <t xml:space="preserve">Install  galvanised  steel  straps 50x3mm for tower earthing and apply 1m band of bitumen paint on the pole 
for corrosion protection. 
</t>
  </si>
  <si>
    <t>2.14</t>
  </si>
  <si>
    <t>ERECTING OF POLES</t>
  </si>
  <si>
    <t xml:space="preserve">Supply, transport to pole position, install and erect the following Self Supporting Steel Monopole for the following structures at specified positions including backfilling </t>
  </si>
  <si>
    <t>2.14.1</t>
  </si>
  <si>
    <t xml:space="preserve">Steel 18m 23kN Intermediate D-DT 7611 - Planted </t>
  </si>
  <si>
    <t>2.14.2</t>
  </si>
  <si>
    <t xml:space="preserve">Steel 20m 23kN Intermediate D-DT 7611   - Planted </t>
  </si>
  <si>
    <t>2.14.3</t>
  </si>
  <si>
    <t xml:space="preserve">Steel 24m 23kN Intermediate D-DT 7611  - Planted </t>
  </si>
  <si>
    <t>2.14.4</t>
  </si>
  <si>
    <t xml:space="preserve">Steel 15m Strain (0-30deg)- Bolted </t>
  </si>
  <si>
    <t>2.14.5</t>
  </si>
  <si>
    <t xml:space="preserve">Steel 18m Strain (0-30deg) - Bolted </t>
  </si>
  <si>
    <t>3.12.6</t>
  </si>
  <si>
    <t xml:space="preserve">Steel 21m Strain (0-30deg) - Bolted </t>
  </si>
  <si>
    <t>3.12.7</t>
  </si>
  <si>
    <t xml:space="preserve">Steel 24m Strain (0-30deg) - Bolted </t>
  </si>
  <si>
    <t>3.12.8</t>
  </si>
  <si>
    <t>Steel 13m Terminal  (30-60deg) - Bolted</t>
  </si>
  <si>
    <t>3.12.9</t>
  </si>
  <si>
    <t>Steel 15m Terminal  (30-60deg) - Bolted</t>
  </si>
  <si>
    <t>3.12.10</t>
  </si>
  <si>
    <t xml:space="preserve">Steel 20m 37kN Intermediate - Double Circuit D7612  - Planted </t>
  </si>
  <si>
    <t>3.12.11</t>
  </si>
  <si>
    <t xml:space="preserve">Steel 15m Strain  (30-60deg) - Double Circuit  - Bolted </t>
  </si>
  <si>
    <t>2.15</t>
  </si>
  <si>
    <t>STRUCTURE DRESSING</t>
  </si>
  <si>
    <t>Supply, transport to specific pole position and install complete hardware (Including supply of all insulators) for the  following complete structures  and specified in the tender specifications:</t>
  </si>
  <si>
    <t>3.15.1</t>
  </si>
  <si>
    <t>Steel 18m 23kN Intermediate D7611</t>
  </si>
  <si>
    <t>3.15.2</t>
  </si>
  <si>
    <t>Steel 20m 23kN Intermediate D7611</t>
  </si>
  <si>
    <t>3.15.3</t>
  </si>
  <si>
    <t>Steel 24m 23kN Intermediate D7611</t>
  </si>
  <si>
    <t>3.15.4</t>
  </si>
  <si>
    <t>3.15.5</t>
  </si>
  <si>
    <t>3.15.6</t>
  </si>
  <si>
    <t>Steel 21m Strain (0-30deg)</t>
  </si>
  <si>
    <t>3.15.7</t>
  </si>
  <si>
    <t>3.15.8</t>
  </si>
  <si>
    <t>3.15.9</t>
  </si>
  <si>
    <t>3.15.10</t>
  </si>
  <si>
    <t>3.15.11</t>
  </si>
  <si>
    <t>Steel 15m Strain  (30-60deg) - Double Circuit</t>
  </si>
  <si>
    <t>2.15.1</t>
  </si>
  <si>
    <t>Steel 18m 23kN Intermediate D-DT 7611 using Line Post Insulator assembly D-DT 7321  per Pole</t>
  </si>
  <si>
    <t>2.15.2</t>
  </si>
  <si>
    <t>Steel 20m 23kN Intermediate D-DT 7611 using Line Post Insulator assembly D-DT 7321  per Pole</t>
  </si>
  <si>
    <t>2.15.3</t>
  </si>
  <si>
    <t>Steel 24m 23kN Intermediate D-DT 7611 using Line Post Insulator assembly D-DT 7321  per Pole</t>
  </si>
  <si>
    <t>2.15.4</t>
  </si>
  <si>
    <t>Steel 15m Strain (0-30deg) Non Standard  using Strain Insulator assembly       D-DT-7311 per Pole</t>
  </si>
  <si>
    <t>2.15.5</t>
  </si>
  <si>
    <t>Steel 18m Strain (0-30deg) Non-Standard using Strain Insulator assembly       D-DT-7311 Per Pole</t>
  </si>
  <si>
    <t>2.16</t>
  </si>
  <si>
    <t>DECOMMISSION EXISTING WOODEN POLE STRUCTURES</t>
  </si>
  <si>
    <t>Decommission existing  66kV line infrastructure comprised of wooden pole structures  and kingbird conductor. Line starts from Tarentaal Switching Station to Tzaneen Main Substation. Rate to include all costs required to ensure that material is transported to Greater Tzaneen  Municipality Stores.</t>
  </si>
  <si>
    <t>2.16.1</t>
  </si>
  <si>
    <t>Decommissioning</t>
  </si>
  <si>
    <t>2.16.2</t>
  </si>
  <si>
    <t>Transport material to Greater Tzaneen Municipality Stores</t>
  </si>
  <si>
    <t>3.1</t>
  </si>
  <si>
    <t>3.1.1</t>
  </si>
  <si>
    <t>3.2</t>
  </si>
  <si>
    <t>3.2.2</t>
  </si>
  <si>
    <t>3.3</t>
  </si>
  <si>
    <t>3.4</t>
  </si>
  <si>
    <t>3.4.1</t>
  </si>
  <si>
    <t>SUBTOTAL OF ITEM 3 CARRIED OVER TO SUMMARY</t>
  </si>
  <si>
    <t>4.1</t>
  </si>
  <si>
    <t>4.2</t>
  </si>
  <si>
    <t>4.2.1</t>
  </si>
  <si>
    <t>4.2.2</t>
  </si>
  <si>
    <t>4.2.3</t>
  </si>
  <si>
    <t>4.2.4</t>
  </si>
  <si>
    <t>Steel 13m Strain  Terminal(30-60deg)</t>
  </si>
  <si>
    <t>4.3</t>
  </si>
  <si>
    <t>4.3.1</t>
  </si>
  <si>
    <t>4.3.2</t>
  </si>
  <si>
    <t>4.3.3</t>
  </si>
  <si>
    <t>4.3.4</t>
  </si>
  <si>
    <t>Steel 13m Strain Terminal (30-60deg)</t>
  </si>
  <si>
    <t>4.4</t>
  </si>
  <si>
    <t>4.4.1</t>
  </si>
  <si>
    <t>4.4.2</t>
  </si>
  <si>
    <t>4.4.3</t>
  </si>
  <si>
    <t>4.4.4</t>
  </si>
  <si>
    <t>3.14.6</t>
  </si>
  <si>
    <t>3.14.7</t>
  </si>
  <si>
    <t>3.14.8</t>
  </si>
  <si>
    <t>3.14.9</t>
  </si>
  <si>
    <t>3.14.10</t>
  </si>
  <si>
    <t>3.14.11</t>
  </si>
  <si>
    <t>3.14.12</t>
  </si>
  <si>
    <t>3.14.13</t>
  </si>
  <si>
    <t>3.14.14</t>
  </si>
  <si>
    <t>3.14.15</t>
  </si>
  <si>
    <t>3.14.16</t>
  </si>
  <si>
    <t>3.14.17</t>
  </si>
  <si>
    <t>3.14.18</t>
  </si>
  <si>
    <t xml:space="preserve">Steel 13m Strain Terminal  (30-60deg) - Bolted </t>
  </si>
  <si>
    <t>Steel 21m Strain (0-30deg) Non-Standard using Strain Insulator assembly       D-DT-7311 Per Pole</t>
  </si>
  <si>
    <t>Steel 13m Strain Terminal (30-60deg) Non-Standard using Strain Insulator assembly       D-DT-7311 Per Pole</t>
  </si>
  <si>
    <t>5.1</t>
  </si>
  <si>
    <t>5.2</t>
  </si>
  <si>
    <t>5.2.1</t>
  </si>
  <si>
    <t>5.2.2</t>
  </si>
  <si>
    <t>5.3</t>
  </si>
  <si>
    <t>5.3.1</t>
  </si>
  <si>
    <t>5.3.2</t>
  </si>
  <si>
    <t>5.4</t>
  </si>
  <si>
    <t>5.4.1</t>
  </si>
  <si>
    <t>5.4.2</t>
  </si>
  <si>
    <t>SUBTOTAL OF ITEM 5 CARRIED OVER TO SUMMARY</t>
  </si>
  <si>
    <t>LABOUR  RATE</t>
  </si>
  <si>
    <t>STRINGING</t>
  </si>
  <si>
    <t>6.1</t>
  </si>
  <si>
    <t>Supply, transport to site and string the following (Length is for all three phases):</t>
  </si>
  <si>
    <t>6.1.1</t>
  </si>
  <si>
    <t>Phase conductor - Single Kingbird ACSR</t>
  </si>
  <si>
    <t>6.2</t>
  </si>
  <si>
    <t>JOINTS AND TERMINATIONS</t>
  </si>
  <si>
    <t>Supply and install the following compression joints:</t>
  </si>
  <si>
    <t>6.2.1</t>
  </si>
  <si>
    <t>Midspan joint - King Bird ACSR</t>
  </si>
  <si>
    <t>6.2.2</t>
  </si>
  <si>
    <t>Dead end termination - King Bird ACSR</t>
  </si>
  <si>
    <t>6.3</t>
  </si>
  <si>
    <t>DAMAGE REPAIR</t>
  </si>
  <si>
    <t>Supply and install repair sleeves for damaged conductors:</t>
  </si>
  <si>
    <t>6.3.1</t>
  </si>
  <si>
    <t>Midspan repair sleeve (King Bird ACSR)</t>
  </si>
  <si>
    <t>6.4</t>
  </si>
  <si>
    <t>MAKING OFF AND REGULATION</t>
  </si>
  <si>
    <t>(Strain to Strain Section)</t>
  </si>
  <si>
    <t>6.4.1</t>
  </si>
  <si>
    <t>Phase conductor - Single King Bird ACSR</t>
  </si>
  <si>
    <t>CLAMPING-IN</t>
  </si>
  <si>
    <t>Clamping-in phase conductor (King Bird ACSR)</t>
  </si>
  <si>
    <t>VIBRATION DAMPERS</t>
  </si>
  <si>
    <t>Supply and install the following vibration dampers:</t>
  </si>
  <si>
    <t>Install Multi-frequency dampers for King Bird ACSR conductor</t>
  </si>
  <si>
    <t>PERCHING BRACKET</t>
  </si>
  <si>
    <t>Supply and install a perching bracket</t>
  </si>
  <si>
    <t>AIRCRAFT WARNING SPHERES</t>
  </si>
  <si>
    <t>Supply, transport to specific spans and install complete hardware on specified spans</t>
  </si>
  <si>
    <t>NATIONAL ,PROVINCIAL AND DISTRICT ROAD CROSSING</t>
  </si>
  <si>
    <t>Prepare structures, erecting of temporary structures for road crossing, provision of all required road signs at point of crossing. Notify Route Manager, Regional Manager and provincial Traffic Officials at least 30 days prior  to commencement of stringing. Arrange notification of road closure by means of news media and radio stations.</t>
  </si>
  <si>
    <t>National/Provincial/District Road crossing including all signage and traffic control.</t>
  </si>
  <si>
    <t>Cost to advertise road closure and arrange closure with Provincial Traffic Department.</t>
  </si>
  <si>
    <t>MUNICIPAL MAIN ROAD CROSSING</t>
  </si>
  <si>
    <t>Prepare structures, erecting of temporary obstructions and barricades, provision of road signs. Notify manager Roads Department and municipal traffic officials at least 30 days prior commencement of stringing.</t>
  </si>
  <si>
    <t>Municipal Main Road crossing including all signage and traffic control.</t>
  </si>
  <si>
    <t>Cost to advertise road closure and arrange closure with Municipal Traffic Department.</t>
  </si>
  <si>
    <t>MISCELLANEOUS OVERHEAD CROSSINGS.</t>
  </si>
  <si>
    <t>Prepare structures, erecting of temporary obstructions and barricades, provision of relevant signs. Notify relevant stakeholders at least 30 days prior commencement of stringing and obtain permits for the following crossing:</t>
  </si>
  <si>
    <t>Gravel Roads</t>
  </si>
  <si>
    <t>e.a</t>
  </si>
  <si>
    <t>River and/or stream crossing</t>
  </si>
  <si>
    <t>ELECTRICAL LINES OVERHEAD CROSSINGS</t>
  </si>
  <si>
    <t>Prepare structures, erecting of temporary obstructions and barricades, provision of relevant signs. Notify relevant stakeholders at least 30 days prior commencement of stringing and obtain permits for the following overhead crossings:</t>
  </si>
  <si>
    <t>LV Power Lines &amp; Telephones</t>
  </si>
  <si>
    <t>Live Line Crossing for MV Power Line</t>
  </si>
  <si>
    <t xml:space="preserve">Working in close proximity to a Livened Line  of the existing Parrallel 66kV Line during Stringing </t>
  </si>
  <si>
    <t>CLOSING SPANS</t>
  </si>
  <si>
    <t>Supply, transport to site and string the following (including conductors, shield wiring insulators, vibration dampers and assemblies):</t>
  </si>
  <si>
    <t>Tzaneen Main Substation : King Bird ACSR</t>
  </si>
  <si>
    <t>Complete all parts of the Construction Handbook that applies to the construction of the line</t>
  </si>
  <si>
    <t>POLE IDENTIFICATION LABELS</t>
  </si>
  <si>
    <t>Supply and install pole identification labels on entire line</t>
  </si>
  <si>
    <t xml:space="preserve">Supply and install line crossing labels </t>
  </si>
  <si>
    <t>Supply and Install phase disc label on  the terminal structures</t>
  </si>
  <si>
    <t>STRINGING AND REGULATION TAR/TZA66 TO TAR/TZA76</t>
  </si>
  <si>
    <t>STRINGING AND REGULATION - TAR/TZA66 TO TAR/TZA76</t>
  </si>
  <si>
    <t>SUBTOTAL OF ITEM  2 CARRIED OVER TO SUMMARY</t>
  </si>
  <si>
    <t>SUBTOTAL OF ITEM 4 CARRIED OVER TO SUMMARY</t>
  </si>
  <si>
    <t>2.2.3</t>
  </si>
  <si>
    <t>2.2.4</t>
  </si>
  <si>
    <t>2.3.3</t>
  </si>
  <si>
    <t>2.3.4</t>
  </si>
  <si>
    <t>2.4.3</t>
  </si>
  <si>
    <t>2.4.4</t>
  </si>
  <si>
    <t>2.5.3</t>
  </si>
  <si>
    <t>2.5.4</t>
  </si>
  <si>
    <t>2.14.6</t>
  </si>
  <si>
    <t>2.14.7</t>
  </si>
  <si>
    <t>2.15.6</t>
  </si>
  <si>
    <t>2.15.7</t>
  </si>
  <si>
    <t>3.</t>
  </si>
  <si>
    <t>3.5</t>
  </si>
  <si>
    <t>3.5.1</t>
  </si>
  <si>
    <t>3.6</t>
  </si>
  <si>
    <t>3.6.1</t>
  </si>
  <si>
    <t>3.7</t>
  </si>
  <si>
    <t>3.7.1</t>
  </si>
  <si>
    <t>3.8</t>
  </si>
  <si>
    <t>3.8.1</t>
  </si>
  <si>
    <t>3.9</t>
  </si>
  <si>
    <t>3.9.1</t>
  </si>
  <si>
    <t>3.9.2</t>
  </si>
  <si>
    <t>3.10</t>
  </si>
  <si>
    <t>3.10.1</t>
  </si>
  <si>
    <t>3.10.2</t>
  </si>
  <si>
    <t>3.11</t>
  </si>
  <si>
    <t>3.11.1</t>
  </si>
  <si>
    <t>3.11.2</t>
  </si>
  <si>
    <t>3.12</t>
  </si>
  <si>
    <t>3.12.1</t>
  </si>
  <si>
    <t>3.12.2</t>
  </si>
  <si>
    <t>3.12.3</t>
  </si>
  <si>
    <t>3.13</t>
  </si>
  <si>
    <t>3.13.1</t>
  </si>
  <si>
    <t>3.14</t>
  </si>
  <si>
    <t>3.15</t>
  </si>
  <si>
    <t>4.1.1</t>
  </si>
  <si>
    <t>4.1.2</t>
  </si>
  <si>
    <t>4.1.3</t>
  </si>
  <si>
    <t>4.1.4</t>
  </si>
  <si>
    <t>4.1.5</t>
  </si>
  <si>
    <t>4.1.6</t>
  </si>
  <si>
    <t>4.2.5</t>
  </si>
  <si>
    <t>4.2.6</t>
  </si>
  <si>
    <t>5.</t>
  </si>
  <si>
    <t>5.5</t>
  </si>
  <si>
    <t>5.5.1</t>
  </si>
  <si>
    <t>5.5.2</t>
  </si>
  <si>
    <t>5.6</t>
  </si>
  <si>
    <t>5.6.1</t>
  </si>
  <si>
    <t>5.7</t>
  </si>
  <si>
    <t>5.7.1</t>
  </si>
  <si>
    <t>5.8</t>
  </si>
  <si>
    <t>5.8.1</t>
  </si>
  <si>
    <t>5.9</t>
  </si>
  <si>
    <t>5.9.1</t>
  </si>
  <si>
    <t>5.10</t>
  </si>
  <si>
    <t>5.10.1</t>
  </si>
  <si>
    <t>5.11</t>
  </si>
  <si>
    <t>5.12</t>
  </si>
  <si>
    <t>5.12.1</t>
  </si>
  <si>
    <t>5.12.2</t>
  </si>
  <si>
    <t>5.13</t>
  </si>
  <si>
    <t>5.13.1</t>
  </si>
  <si>
    <t>5.13.2</t>
  </si>
  <si>
    <t>5.13.3</t>
  </si>
  <si>
    <t>5.13.4</t>
  </si>
  <si>
    <t>5.13.5</t>
  </si>
  <si>
    <t>5.14</t>
  </si>
  <si>
    <t>5.14.1</t>
  </si>
  <si>
    <t>5.14.2</t>
  </si>
  <si>
    <t>5.14.3</t>
  </si>
  <si>
    <t>5.14.4</t>
  </si>
  <si>
    <t>5.14.5</t>
  </si>
  <si>
    <t>5.15</t>
  </si>
  <si>
    <t>5.15.1</t>
  </si>
  <si>
    <t>5.15.2</t>
  </si>
  <si>
    <t>5.15.3</t>
  </si>
  <si>
    <t>5.15.4</t>
  </si>
  <si>
    <t>5.15.5</t>
  </si>
  <si>
    <t>5.16</t>
  </si>
  <si>
    <t>5.16.1</t>
  </si>
  <si>
    <t>5.16.2</t>
  </si>
  <si>
    <t>LINE CONSTRUCTION - TAR/TZA48 TO TAR/TZA65</t>
  </si>
  <si>
    <t>STRINGING AND REGULATION - TAR/TZA48 TO TAR/TZA65</t>
  </si>
  <si>
    <t>STRINGING AND REGULATION TAR/TZA48 TO TAR/TZA65</t>
  </si>
  <si>
    <t>6.1.2</t>
  </si>
  <si>
    <t>6.1.3</t>
  </si>
  <si>
    <t>6.2.3</t>
  </si>
  <si>
    <t>6.2.4</t>
  </si>
  <si>
    <t>6.2.5</t>
  </si>
  <si>
    <t>6.2.6</t>
  </si>
  <si>
    <t>PRELIMINARY AND GENERALS - FY2027/28</t>
  </si>
  <si>
    <t>6.3.2</t>
  </si>
  <si>
    <t>6.3.3</t>
  </si>
  <si>
    <t>6.3.4</t>
  </si>
  <si>
    <t>6.4.2</t>
  </si>
  <si>
    <t>6.4.3</t>
  </si>
  <si>
    <t>6.4.4</t>
  </si>
  <si>
    <t>7.</t>
  </si>
  <si>
    <t>7.1</t>
  </si>
  <si>
    <t>7.1.1</t>
  </si>
  <si>
    <t>7.2</t>
  </si>
  <si>
    <t>7.2.1</t>
  </si>
  <si>
    <t>7.2.2</t>
  </si>
  <si>
    <t>7.3</t>
  </si>
  <si>
    <t>7.3.1</t>
  </si>
  <si>
    <t>7.4</t>
  </si>
  <si>
    <t>7.4.1</t>
  </si>
  <si>
    <t>7.5</t>
  </si>
  <si>
    <t>7.5.1</t>
  </si>
  <si>
    <t>7.6</t>
  </si>
  <si>
    <t>7.6.1</t>
  </si>
  <si>
    <t>7.7</t>
  </si>
  <si>
    <t>7.7.1</t>
  </si>
  <si>
    <t>7.8</t>
  </si>
  <si>
    <t>7.8.1</t>
  </si>
  <si>
    <t>7.9</t>
  </si>
  <si>
    <t>7.9.1</t>
  </si>
  <si>
    <t>7.9.2</t>
  </si>
  <si>
    <t>7.10</t>
  </si>
  <si>
    <t>7.10.2</t>
  </si>
  <si>
    <t>7.10.1</t>
  </si>
  <si>
    <t>7.11</t>
  </si>
  <si>
    <t>7.11.1</t>
  </si>
  <si>
    <t>7.11.2</t>
  </si>
  <si>
    <t>7.12</t>
  </si>
  <si>
    <t>7.12.1</t>
  </si>
  <si>
    <t>7.12.2</t>
  </si>
  <si>
    <t>7.12.3</t>
  </si>
  <si>
    <t>7.13</t>
  </si>
  <si>
    <t>7.13.1</t>
  </si>
  <si>
    <t>7.14</t>
  </si>
  <si>
    <t>7.15</t>
  </si>
  <si>
    <t>7.15.1</t>
  </si>
  <si>
    <t>7.15.2</t>
  </si>
  <si>
    <t>7.15.3</t>
  </si>
  <si>
    <t>SUBTOTAL OF ITEM  7 CARRIED OVER TO SUMMARY</t>
  </si>
  <si>
    <t>SUBTOTAL OF ITEM  6 CARRIED OVER TO SUMMARY</t>
  </si>
  <si>
    <t>Insurance of the Works  full contract amount in the joint names of the Employer and Contractor, Insurance of the Construction Plant to its full replacement value and Third Party Insurance. The Insurance to remain valid until date of issue of the Final Completion Certificate or within 28 days after expiry of Defects Notification Period. (Note : Project is a multi-year implementation is over 3 financial years)</t>
  </si>
  <si>
    <t>Nett price for the fulfilment of the Tender Requirements, Conditions of Contract, Performance Security/Security Bond, Indemnification, etc. Bond to remain valid until date of issue of the Final Completion Certificate or within 28 days after expiry of Defects Notification Period. (Note : Project is a multi-year implementation is over 3 financial years and the  perfomance guarantee shall be 10% of full contract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</si>
</sst>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_(* #,##0.00_);_(* \(#,##0.00\);_(* &quot;-&quot;??_);_(@_)"/>
    <numFmt numFmtId="165" formatCode="&quot;R&quot;\ #,##0.00"/>
    <numFmt numFmtId="166" formatCode="&quot;R&quot;#,##0.00"/>
    <numFmt numFmtId="167" formatCode="_-[$R-1C09]* #,##0.00_-;\-[$R-1C09]* #,##0.00_-;_-[$R-1C09]* &quot;-&quot;??_-;_-@_-"/>
  </numFmts>
  <fonts count="23">
    <font>
      <sz val="10"/>
      <color rgb="FF000000"/>
      <name val="Arial"/>
    </font>
    <font>
      <sz val="11"/>
      <color theme="1"/>
      <name val="Calibri"/>
      <family val="2"/>
      <scheme val="minor"/>
    </font>
    <font>
      <sz val="10"/>
      <name val="Arial"/>
      <family val="2"/>
    </font>
    <font>
      <sz val="10"/>
      <color theme="1"/>
      <name val="Arial"/>
      <family val="2"/>
    </font>
    <font>
      <sz val="10"/>
      <name val="Univers (W1)"/>
    </font>
    <font>
      <sz val="11"/>
      <color theme="1"/>
      <name val="Arial"/>
      <family val="2"/>
    </font>
    <font>
      <sz val="11"/>
      <color rgb="FF000000"/>
      <name val="Arial"/>
      <family val="2"/>
    </font>
    <font>
      <sz val="10"/>
      <name val="Arial"/>
      <family val="2"/>
    </font>
    <font>
      <b/>
      <sz val="12"/>
      <color theme="1"/>
      <name val="Times New Roman"/>
      <family val="1"/>
    </font>
    <font>
      <sz val="11"/>
      <color theme="1"/>
      <name val="Times New Roman"/>
      <family val="1"/>
    </font>
    <font>
      <sz val="11"/>
      <name val="Times New Roman"/>
      <family val="1"/>
    </font>
    <font>
      <b/>
      <sz val="11"/>
      <name val="Times New Roman"/>
      <family val="1"/>
    </font>
    <font>
      <sz val="10"/>
      <name val="Times New Roman"/>
      <family val="1"/>
    </font>
    <font>
      <b/>
      <sz val="11"/>
      <color rgb="FF000000"/>
      <name val="Times New Roman"/>
      <family val="1"/>
    </font>
    <font>
      <sz val="11"/>
      <color rgb="FF000000"/>
      <name val="Times New Roman"/>
      <family val="1"/>
    </font>
    <font>
      <sz val="11"/>
      <color rgb="FFFF0000"/>
      <name val="Times New Roman"/>
      <family val="1"/>
    </font>
    <font>
      <sz val="10"/>
      <color rgb="FF000000"/>
      <name val="Arial"/>
      <family val="2"/>
    </font>
    <font>
      <b/>
      <sz val="12"/>
      <name val="Times New Roman"/>
      <family val="1"/>
    </font>
    <font>
      <sz val="8"/>
      <name val="Arial"/>
      <family val="2"/>
    </font>
    <font>
      <b/>
      <sz val="11"/>
      <color rgb="FF000000"/>
      <name val="Arial"/>
      <family val="2"/>
    </font>
    <font>
      <sz val="8"/>
      <name val="Arial"/>
      <family val="2"/>
    </font>
    <font>
      <sz val="13"/>
      <name val="Times New Roman"/>
      <family val="1"/>
    </font>
    <font>
      <b/>
      <sz val="13"/>
      <name val="Times New Roman"/>
      <family val="1"/>
    </font>
  </fonts>
  <fills count="2">
    <fill>
      <patternFill patternType="none"/>
    </fill>
    <fill>
      <patternFill patternType="gray125"/>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10">
    <xf numFmtId="0" fontId="0" fillId="0" borderId="0"/>
    <xf numFmtId="0" fontId="4" fillId="0" borderId="0"/>
    <xf numFmtId="0" fontId="3" fillId="0" borderId="0"/>
    <xf numFmtId="164" fontId="2" fillId="0" borderId="0" applyFont="0" applyFill="0" applyBorder="0" applyAlignment="0" applyProtection="0"/>
    <xf numFmtId="0" fontId="5" fillId="0" borderId="0"/>
    <xf numFmtId="0" fontId="2" fillId="0" borderId="0"/>
    <xf numFmtId="0" fontId="2" fillId="0" borderId="0"/>
    <xf numFmtId="0" fontId="1" fillId="0" borderId="0"/>
    <xf numFmtId="0" fontId="7" fillId="0" borderId="0"/>
    <xf numFmtId="44" fontId="16" fillId="0" borderId="0" applyFont="0" applyFill="0" applyBorder="0" applyAlignment="0" applyProtection="0"/>
  </cellStyleXfs>
  <cellXfs count="225">
    <xf numFmtId="0" fontId="0" fillId="0" borderId="0" xfId="0"/>
    <xf numFmtId="0" fontId="6" fillId="0" borderId="0" xfId="0" applyFont="1"/>
    <xf numFmtId="0" fontId="6" fillId="0" borderId="0" xfId="0" applyFont="1" applyAlignment="1">
      <alignment horizontal="center"/>
    </xf>
    <xf numFmtId="166" fontId="6" fillId="0" borderId="0" xfId="0" applyNumberFormat="1" applyFont="1"/>
    <xf numFmtId="0" fontId="9" fillId="0" borderId="0" xfId="7" applyFont="1"/>
    <xf numFmtId="0" fontId="10" fillId="0" borderId="0" xfId="8" applyFont="1"/>
    <xf numFmtId="0" fontId="10" fillId="0" borderId="0" xfId="8" applyFont="1" applyAlignment="1">
      <alignment horizontal="center"/>
    </xf>
    <xf numFmtId="165" fontId="10" fillId="0" borderId="0" xfId="8" applyNumberFormat="1" applyFont="1" applyAlignment="1">
      <alignment horizontal="center"/>
    </xf>
    <xf numFmtId="165" fontId="10" fillId="0" borderId="0" xfId="8" applyNumberFormat="1" applyFont="1"/>
    <xf numFmtId="1" fontId="10" fillId="0" borderId="0" xfId="8" applyNumberFormat="1" applyFont="1" applyAlignment="1">
      <alignment horizontal="center"/>
    </xf>
    <xf numFmtId="0" fontId="10" fillId="0" borderId="0" xfId="8" applyFont="1" applyAlignment="1">
      <alignment vertical="center"/>
    </xf>
    <xf numFmtId="0" fontId="11" fillId="0" borderId="0" xfId="8" applyFont="1"/>
    <xf numFmtId="0" fontId="14" fillId="0" borderId="0" xfId="0" applyFont="1"/>
    <xf numFmtId="0" fontId="13" fillId="0" borderId="5" xfId="0" applyFont="1" applyBorder="1"/>
    <xf numFmtId="166" fontId="14" fillId="0" borderId="5" xfId="0" applyNumberFormat="1" applyFont="1" applyBorder="1"/>
    <xf numFmtId="0" fontId="14" fillId="0" borderId="1" xfId="0" applyFont="1" applyBorder="1"/>
    <xf numFmtId="166" fontId="14" fillId="0" borderId="1" xfId="0" applyNumberFormat="1" applyFont="1" applyBorder="1"/>
    <xf numFmtId="0" fontId="13" fillId="0" borderId="1" xfId="0" applyFont="1" applyBorder="1"/>
    <xf numFmtId="0" fontId="14" fillId="0" borderId="1" xfId="0" applyFont="1" applyBorder="1" applyAlignment="1">
      <alignment wrapText="1"/>
    </xf>
    <xf numFmtId="0" fontId="13" fillId="0" borderId="15" xfId="0" applyFont="1" applyBorder="1"/>
    <xf numFmtId="0" fontId="14" fillId="0" borderId="15" xfId="0" applyFont="1" applyBorder="1"/>
    <xf numFmtId="166" fontId="14" fillId="0" borderId="15" xfId="0" applyNumberFormat="1" applyFont="1" applyBorder="1"/>
    <xf numFmtId="166" fontId="14" fillId="0" borderId="0" xfId="0" applyNumberFormat="1" applyFont="1"/>
    <xf numFmtId="0" fontId="13" fillId="0" borderId="3" xfId="0" applyFont="1" applyBorder="1" applyAlignment="1">
      <alignment horizontal="center"/>
    </xf>
    <xf numFmtId="0" fontId="14" fillId="0" borderId="5" xfId="0" applyFont="1" applyBorder="1" applyAlignment="1">
      <alignment horizontal="center"/>
    </xf>
    <xf numFmtId="0" fontId="14" fillId="0" borderId="1" xfId="0" applyFont="1" applyBorder="1" applyAlignment="1">
      <alignment horizontal="center"/>
    </xf>
    <xf numFmtId="0" fontId="13" fillId="0" borderId="1" xfId="0" applyFont="1" applyBorder="1" applyAlignment="1">
      <alignment wrapText="1"/>
    </xf>
    <xf numFmtId="0" fontId="14" fillId="0" borderId="0" xfId="0" applyFont="1" applyAlignment="1">
      <alignment horizontal="center"/>
    </xf>
    <xf numFmtId="0" fontId="14" fillId="0" borderId="12" xfId="0" applyFont="1" applyBorder="1" applyAlignment="1">
      <alignment wrapText="1"/>
    </xf>
    <xf numFmtId="0" fontId="14" fillId="0" borderId="12" xfId="0" applyFont="1" applyBorder="1"/>
    <xf numFmtId="0" fontId="13" fillId="0" borderId="12" xfId="0" applyFont="1" applyBorder="1" applyAlignment="1">
      <alignment wrapText="1"/>
    </xf>
    <xf numFmtId="0" fontId="13" fillId="0" borderId="12" xfId="0" applyFont="1" applyBorder="1"/>
    <xf numFmtId="0" fontId="13" fillId="0" borderId="14" xfId="0" applyFont="1" applyBorder="1"/>
    <xf numFmtId="0" fontId="14" fillId="0" borderId="15" xfId="0" applyFont="1" applyBorder="1" applyAlignment="1">
      <alignment horizontal="center"/>
    </xf>
    <xf numFmtId="0" fontId="13" fillId="0" borderId="15" xfId="0" applyFont="1" applyBorder="1" applyAlignment="1">
      <alignment horizontal="center"/>
    </xf>
    <xf numFmtId="0" fontId="13" fillId="0" borderId="5" xfId="0" applyFont="1" applyBorder="1" applyAlignment="1">
      <alignment horizontal="center"/>
    </xf>
    <xf numFmtId="166" fontId="13" fillId="0" borderId="3" xfId="0" applyNumberFormat="1" applyFont="1" applyBorder="1" applyAlignment="1">
      <alignment horizontal="center" wrapText="1"/>
    </xf>
    <xf numFmtId="166" fontId="13" fillId="0" borderId="4" xfId="0" applyNumberFormat="1" applyFont="1" applyBorder="1" applyAlignment="1">
      <alignment horizontal="center"/>
    </xf>
    <xf numFmtId="166" fontId="13" fillId="0" borderId="15" xfId="0" applyNumberFormat="1" applyFont="1" applyBorder="1"/>
    <xf numFmtId="0" fontId="13" fillId="0" borderId="18" xfId="0" applyFont="1" applyBorder="1"/>
    <xf numFmtId="166" fontId="13" fillId="0" borderId="18" xfId="0" applyNumberFormat="1" applyFont="1" applyBorder="1"/>
    <xf numFmtId="166" fontId="13" fillId="0" borderId="5" xfId="0" applyNumberFormat="1" applyFont="1" applyBorder="1"/>
    <xf numFmtId="1" fontId="10" fillId="0" borderId="0" xfId="8" applyNumberFormat="1" applyFont="1" applyAlignment="1">
      <alignment horizontal="center" vertical="center"/>
    </xf>
    <xf numFmtId="0" fontId="10" fillId="0" borderId="0" xfId="8" applyFont="1" applyAlignment="1">
      <alignment horizontal="center" vertical="center"/>
    </xf>
    <xf numFmtId="165" fontId="10" fillId="0" borderId="0" xfId="8" applyNumberFormat="1" applyFont="1" applyAlignment="1">
      <alignment vertical="center"/>
    </xf>
    <xf numFmtId="165" fontId="10" fillId="0" borderId="0" xfId="8" applyNumberFormat="1" applyFont="1" applyAlignment="1">
      <alignment horizontal="center" vertical="center"/>
    </xf>
    <xf numFmtId="0" fontId="15" fillId="0" borderId="1" xfId="0" applyFont="1" applyBorder="1" applyAlignment="1">
      <alignment horizontal="center"/>
    </xf>
    <xf numFmtId="0" fontId="13" fillId="0" borderId="18" xfId="0" applyFont="1" applyBorder="1" applyAlignment="1">
      <alignment horizontal="center"/>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6" fillId="0" borderId="0" xfId="0" applyFont="1" applyAlignment="1">
      <alignment horizontal="center" vertical="center"/>
    </xf>
    <xf numFmtId="44" fontId="9" fillId="0" borderId="0" xfId="7" applyNumberFormat="1" applyFont="1"/>
    <xf numFmtId="0" fontId="10" fillId="0" borderId="1" xfId="0" applyFont="1" applyBorder="1" applyAlignment="1">
      <alignment horizontal="center"/>
    </xf>
    <xf numFmtId="166" fontId="10" fillId="0" borderId="1" xfId="0" applyNumberFormat="1" applyFont="1" applyBorder="1"/>
    <xf numFmtId="166" fontId="14" fillId="0" borderId="13" xfId="0" applyNumberFormat="1" applyFont="1" applyBorder="1" applyAlignment="1">
      <alignment horizontal="center"/>
    </xf>
    <xf numFmtId="166" fontId="6" fillId="0" borderId="0" xfId="0" applyNumberFormat="1" applyFont="1" applyAlignment="1">
      <alignment horizontal="center"/>
    </xf>
    <xf numFmtId="166" fontId="14" fillId="0" borderId="11" xfId="0" applyNumberFormat="1" applyFont="1" applyBorder="1" applyAlignment="1">
      <alignment horizontal="center"/>
    </xf>
    <xf numFmtId="166" fontId="13" fillId="0" borderId="16" xfId="0" applyNumberFormat="1" applyFont="1" applyBorder="1" applyAlignment="1">
      <alignment horizontal="center"/>
    </xf>
    <xf numFmtId="166" fontId="13" fillId="0" borderId="19" xfId="0" applyNumberFormat="1" applyFont="1" applyBorder="1" applyAlignment="1">
      <alignment horizontal="center"/>
    </xf>
    <xf numFmtId="166" fontId="13" fillId="0" borderId="11" xfId="0" applyNumberFormat="1" applyFont="1" applyBorder="1" applyAlignment="1">
      <alignment horizontal="center"/>
    </xf>
    <xf numFmtId="166" fontId="10" fillId="0" borderId="13" xfId="0" applyNumberFormat="1" applyFont="1" applyBorder="1" applyAlignment="1">
      <alignment horizontal="center"/>
    </xf>
    <xf numFmtId="166" fontId="14" fillId="0" borderId="0" xfId="0" applyNumberFormat="1" applyFont="1" applyAlignment="1">
      <alignment horizontal="center"/>
    </xf>
    <xf numFmtId="0" fontId="15" fillId="0" borderId="0" xfId="0" applyFont="1"/>
    <xf numFmtId="0" fontId="11" fillId="0" borderId="1" xfId="0" applyFont="1" applyBorder="1"/>
    <xf numFmtId="0" fontId="10" fillId="0" borderId="1" xfId="0" applyFont="1" applyBorder="1" applyAlignment="1">
      <alignment vertical="center" wrapText="1"/>
    </xf>
    <xf numFmtId="0" fontId="10" fillId="0" borderId="1" xfId="0" applyFont="1" applyBorder="1"/>
    <xf numFmtId="0" fontId="11" fillId="0" borderId="1" xfId="0" applyFont="1" applyBorder="1" applyAlignment="1">
      <alignment wrapText="1"/>
    </xf>
    <xf numFmtId="0" fontId="10" fillId="0" borderId="1" xfId="0" applyFont="1" applyBorder="1" applyAlignment="1">
      <alignment wrapText="1"/>
    </xf>
    <xf numFmtId="0" fontId="11" fillId="0" borderId="1" xfId="0" applyFont="1" applyBorder="1" applyAlignment="1">
      <alignment vertical="center" wrapText="1"/>
    </xf>
    <xf numFmtId="0" fontId="10" fillId="0" borderId="29" xfId="0" applyFont="1" applyBorder="1"/>
    <xf numFmtId="0" fontId="10" fillId="0" borderId="29" xfId="0" applyFont="1" applyBorder="1" applyAlignment="1">
      <alignment horizontal="center"/>
    </xf>
    <xf numFmtId="166" fontId="10" fillId="0" borderId="29" xfId="0" applyNumberFormat="1" applyFont="1" applyBorder="1"/>
    <xf numFmtId="166" fontId="10" fillId="0" borderId="30" xfId="0" applyNumberFormat="1" applyFont="1" applyBorder="1" applyAlignment="1">
      <alignment horizontal="center"/>
    </xf>
    <xf numFmtId="0" fontId="13" fillId="0" borderId="1"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vertical="center"/>
    </xf>
    <xf numFmtId="166" fontId="14" fillId="0" borderId="32" xfId="0" applyNumberFormat="1" applyFont="1" applyBorder="1"/>
    <xf numFmtId="166" fontId="14" fillId="0" borderId="33" xfId="0" applyNumberFormat="1" applyFont="1" applyBorder="1"/>
    <xf numFmtId="166" fontId="10" fillId="0" borderId="33" xfId="0" applyNumberFormat="1" applyFont="1" applyBorder="1"/>
    <xf numFmtId="166" fontId="10" fillId="0" borderId="34" xfId="0" applyNumberFormat="1" applyFont="1" applyBorder="1"/>
    <xf numFmtId="166" fontId="13" fillId="0" borderId="35" xfId="0" applyNumberFormat="1" applyFont="1" applyBorder="1"/>
    <xf numFmtId="166" fontId="13" fillId="0" borderId="36" xfId="0" applyNumberFormat="1" applyFont="1" applyBorder="1"/>
    <xf numFmtId="166" fontId="13" fillId="0" borderId="32" xfId="0" applyNumberFormat="1" applyFont="1" applyBorder="1"/>
    <xf numFmtId="166" fontId="14" fillId="0" borderId="35" xfId="0" applyNumberFormat="1" applyFont="1" applyBorder="1"/>
    <xf numFmtId="0" fontId="13" fillId="0" borderId="8" xfId="0" applyFont="1" applyBorder="1" applyAlignment="1">
      <alignment horizontal="center"/>
    </xf>
    <xf numFmtId="0" fontId="13" fillId="0" borderId="12" xfId="0" applyFont="1" applyBorder="1" applyAlignment="1">
      <alignment horizontal="center"/>
    </xf>
    <xf numFmtId="0" fontId="11" fillId="0" borderId="12" xfId="0" applyFont="1" applyBorder="1" applyAlignment="1">
      <alignment horizontal="center"/>
    </xf>
    <xf numFmtId="0" fontId="10" fillId="0" borderId="12" xfId="0" applyFont="1" applyBorder="1" applyAlignment="1">
      <alignment horizontal="center" vertical="center"/>
    </xf>
    <xf numFmtId="0" fontId="10" fillId="0" borderId="12" xfId="0" applyFont="1" applyBorder="1" applyAlignment="1">
      <alignment horizontal="center"/>
    </xf>
    <xf numFmtId="0" fontId="11" fillId="0" borderId="12" xfId="0" applyFont="1" applyBorder="1" applyAlignment="1">
      <alignment horizontal="center" vertical="center"/>
    </xf>
    <xf numFmtId="0" fontId="14" fillId="0" borderId="12" xfId="0" applyFont="1" applyBorder="1" applyAlignment="1">
      <alignment horizontal="center"/>
    </xf>
    <xf numFmtId="0" fontId="10" fillId="0" borderId="28" xfId="0" applyFont="1" applyBorder="1" applyAlignment="1">
      <alignment horizontal="center"/>
    </xf>
    <xf numFmtId="0" fontId="14" fillId="0" borderId="14" xfId="0" applyFont="1" applyBorder="1" applyAlignment="1">
      <alignment horizontal="center"/>
    </xf>
    <xf numFmtId="0" fontId="14" fillId="0" borderId="20" xfId="0" applyFont="1" applyBorder="1" applyAlignment="1">
      <alignment horizontal="center"/>
    </xf>
    <xf numFmtId="0" fontId="14" fillId="0" borderId="24" xfId="0" applyFont="1" applyBorder="1" applyAlignment="1">
      <alignment horizontal="center"/>
    </xf>
    <xf numFmtId="0" fontId="13" fillId="0" borderId="12" xfId="0" applyFont="1" applyBorder="1" applyAlignment="1">
      <alignment horizontal="center" vertical="center"/>
    </xf>
    <xf numFmtId="0" fontId="13" fillId="0" borderId="21" xfId="0" applyFont="1" applyBorder="1" applyAlignment="1">
      <alignment horizont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17" xfId="0" applyFont="1" applyBorder="1" applyAlignment="1">
      <alignment horizontal="center"/>
    </xf>
    <xf numFmtId="0" fontId="14" fillId="0" borderId="12" xfId="0" applyFont="1" applyBorder="1" applyAlignment="1">
      <alignment horizontal="center" vertical="center"/>
    </xf>
    <xf numFmtId="0" fontId="13" fillId="0" borderId="2" xfId="0" applyFont="1" applyBorder="1" applyAlignment="1">
      <alignment horizontal="center" vertical="center"/>
    </xf>
    <xf numFmtId="166" fontId="13" fillId="0" borderId="3" xfId="0" applyNumberFormat="1" applyFont="1" applyBorder="1" applyAlignment="1">
      <alignment horizontal="center" vertical="center" wrapText="1"/>
    </xf>
    <xf numFmtId="166" fontId="13" fillId="0" borderId="31" xfId="0" applyNumberFormat="1" applyFont="1" applyBorder="1" applyAlignment="1">
      <alignment horizontal="center" vertical="center" wrapText="1"/>
    </xf>
    <xf numFmtId="166" fontId="13" fillId="0" borderId="4" xfId="0" applyNumberFormat="1" applyFont="1" applyBorder="1" applyAlignment="1">
      <alignment horizontal="center" vertical="center"/>
    </xf>
    <xf numFmtId="0" fontId="14" fillId="0" borderId="1" xfId="0" applyFont="1" applyBorder="1" applyAlignment="1">
      <alignment horizontal="center" vertical="center" wrapText="1"/>
    </xf>
    <xf numFmtId="0" fontId="13" fillId="0" borderId="8" xfId="0" applyFont="1" applyBorder="1" applyAlignment="1">
      <alignment horizontal="center" vertical="center"/>
    </xf>
    <xf numFmtId="0" fontId="14" fillId="0" borderId="14" xfId="0" applyFont="1" applyBorder="1" applyAlignment="1">
      <alignment horizontal="center" vertical="center"/>
    </xf>
    <xf numFmtId="0" fontId="13" fillId="0" borderId="1"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5" xfId="0" applyFont="1" applyBorder="1" applyAlignment="1">
      <alignment wrapText="1"/>
    </xf>
    <xf numFmtId="0" fontId="14" fillId="0" borderId="15" xfId="0" applyFont="1" applyBorder="1" applyAlignment="1">
      <alignment wrapText="1"/>
    </xf>
    <xf numFmtId="0" fontId="14" fillId="0" borderId="15" xfId="0" applyFont="1" applyBorder="1" applyAlignment="1">
      <alignment horizontal="center" vertical="center" wrapText="1"/>
    </xf>
    <xf numFmtId="0" fontId="13" fillId="0" borderId="5" xfId="0" applyFont="1" applyBorder="1" applyAlignment="1">
      <alignment vertical="center" wrapText="1"/>
    </xf>
    <xf numFmtId="0" fontId="14" fillId="0" borderId="5" xfId="0" applyFont="1" applyBorder="1" applyAlignment="1">
      <alignment vertical="center"/>
    </xf>
    <xf numFmtId="166" fontId="14" fillId="0" borderId="5" xfId="0" applyNumberFormat="1" applyFont="1" applyBorder="1" applyAlignment="1">
      <alignment vertical="center"/>
    </xf>
    <xf numFmtId="166" fontId="14" fillId="0" borderId="11" xfId="0" applyNumberFormat="1" applyFont="1" applyBorder="1" applyAlignment="1">
      <alignment vertical="center"/>
    </xf>
    <xf numFmtId="166" fontId="14" fillId="0" borderId="1" xfId="0" applyNumberFormat="1" applyFont="1" applyBorder="1" applyAlignment="1">
      <alignment vertical="center" wrapText="1"/>
    </xf>
    <xf numFmtId="166" fontId="14" fillId="0" borderId="13" xfId="0" applyNumberFormat="1" applyFont="1" applyBorder="1" applyAlignment="1">
      <alignment vertical="center" wrapText="1"/>
    </xf>
    <xf numFmtId="0" fontId="14" fillId="0" borderId="29" xfId="0" applyFont="1" applyBorder="1" applyAlignment="1">
      <alignment vertical="center" wrapText="1"/>
    </xf>
    <xf numFmtId="44" fontId="14" fillId="0" borderId="1" xfId="9" applyFont="1" applyBorder="1" applyAlignment="1">
      <alignment horizontal="center" vertical="center" wrapText="1"/>
    </xf>
    <xf numFmtId="44" fontId="14" fillId="0" borderId="13" xfId="9" applyFont="1" applyBorder="1" applyAlignment="1">
      <alignment horizontal="center" vertical="center" wrapText="1"/>
    </xf>
    <xf numFmtId="44" fontId="13" fillId="0" borderId="1" xfId="9" applyFont="1" applyBorder="1" applyAlignment="1">
      <alignment horizontal="center" vertical="center" wrapText="1"/>
    </xf>
    <xf numFmtId="44" fontId="13" fillId="0" borderId="13" xfId="9" applyFont="1" applyBorder="1" applyAlignment="1">
      <alignment horizontal="center" vertical="center" wrapText="1"/>
    </xf>
    <xf numFmtId="44" fontId="14" fillId="0" borderId="15" xfId="9" applyFont="1" applyBorder="1" applyAlignment="1">
      <alignment wrapText="1"/>
    </xf>
    <xf numFmtId="44" fontId="13" fillId="0" borderId="16" xfId="9" applyFont="1" applyBorder="1" applyAlignment="1">
      <alignment wrapText="1"/>
    </xf>
    <xf numFmtId="44" fontId="13" fillId="0" borderId="13" xfId="9" applyFont="1" applyBorder="1" applyAlignment="1">
      <alignment vertical="center" wrapText="1"/>
    </xf>
    <xf numFmtId="44" fontId="13" fillId="0" borderId="29" xfId="9" applyFont="1" applyBorder="1" applyAlignment="1">
      <alignment horizontal="center" vertical="center" wrapText="1"/>
    </xf>
    <xf numFmtId="44" fontId="13" fillId="0" borderId="30" xfId="9" applyFont="1" applyBorder="1" applyAlignment="1">
      <alignment vertical="center" wrapText="1"/>
    </xf>
    <xf numFmtId="44" fontId="10" fillId="0" borderId="1" xfId="9" applyFont="1" applyBorder="1"/>
    <xf numFmtId="44" fontId="10" fillId="0" borderId="33" xfId="9" applyFont="1" applyBorder="1"/>
    <xf numFmtId="44" fontId="10" fillId="0" borderId="13" xfId="9" applyFont="1" applyBorder="1" applyAlignment="1">
      <alignment horizontal="center"/>
    </xf>
    <xf numFmtId="166" fontId="13" fillId="0" borderId="16" xfId="0" applyNumberFormat="1" applyFont="1" applyBorder="1"/>
    <xf numFmtId="0" fontId="13" fillId="0" borderId="5" xfId="0" applyFont="1" applyBorder="1" applyAlignment="1">
      <alignment vertical="center"/>
    </xf>
    <xf numFmtId="0" fontId="13" fillId="0" borderId="1" xfId="0" applyFont="1" applyBorder="1" applyAlignment="1">
      <alignment vertical="center"/>
    </xf>
    <xf numFmtId="166" fontId="14" fillId="0" borderId="13" xfId="0" applyNumberFormat="1" applyFont="1" applyBorder="1" applyAlignment="1">
      <alignment vertical="center"/>
    </xf>
    <xf numFmtId="167" fontId="14" fillId="0" borderId="1" xfId="0" applyNumberFormat="1" applyFont="1" applyBorder="1" applyAlignment="1">
      <alignment horizontal="center" vertical="center"/>
    </xf>
    <xf numFmtId="167" fontId="14" fillId="0" borderId="13" xfId="0" applyNumberFormat="1" applyFont="1" applyBorder="1" applyAlignment="1">
      <alignment vertical="center"/>
    </xf>
    <xf numFmtId="0" fontId="13" fillId="0" borderId="12" xfId="0" applyFont="1" applyBorder="1" applyAlignment="1">
      <alignment vertical="center"/>
    </xf>
    <xf numFmtId="0" fontId="14" fillId="0" borderId="12" xfId="0" applyFont="1" applyBorder="1" applyAlignment="1">
      <alignment vertical="center" wrapText="1"/>
    </xf>
    <xf numFmtId="0" fontId="14" fillId="0" borderId="12" xfId="0" applyFont="1" applyBorder="1" applyAlignment="1">
      <alignment vertical="center"/>
    </xf>
    <xf numFmtId="0" fontId="13" fillId="0" borderId="12" xfId="0" applyFont="1" applyBorder="1" applyAlignment="1">
      <alignment vertical="center" wrapText="1"/>
    </xf>
    <xf numFmtId="0" fontId="13" fillId="0" borderId="14" xfId="0" applyFont="1" applyBorder="1" applyAlignment="1">
      <alignment vertical="center"/>
    </xf>
    <xf numFmtId="0" fontId="14" fillId="0" borderId="15" xfId="0" applyFont="1" applyBorder="1" applyAlignment="1">
      <alignment vertical="center"/>
    </xf>
    <xf numFmtId="167" fontId="14" fillId="0" borderId="15" xfId="0" applyNumberFormat="1" applyFont="1" applyBorder="1" applyAlignment="1">
      <alignment horizontal="center" vertical="center"/>
    </xf>
    <xf numFmtId="167" fontId="13" fillId="0" borderId="16" xfId="0" applyNumberFormat="1" applyFont="1" applyBorder="1" applyAlignment="1">
      <alignment vertical="center"/>
    </xf>
    <xf numFmtId="0" fontId="13" fillId="0" borderId="21"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3" fillId="0" borderId="3" xfId="0" applyFont="1" applyBorder="1" applyAlignment="1">
      <alignment horizontal="center" vertical="center" wrapText="1"/>
    </xf>
    <xf numFmtId="1" fontId="17" fillId="0" borderId="6" xfId="8" applyNumberFormat="1" applyFont="1" applyBorder="1" applyAlignment="1">
      <alignment horizontal="center" vertical="center"/>
    </xf>
    <xf numFmtId="165" fontId="17" fillId="0" borderId="23" xfId="8" applyNumberFormat="1" applyFont="1" applyBorder="1" applyAlignment="1">
      <alignment horizontal="center" vertical="center"/>
    </xf>
    <xf numFmtId="44" fontId="21" fillId="0" borderId="27" xfId="9" applyFont="1" applyBorder="1" applyAlignment="1">
      <alignment horizontal="center" vertical="center"/>
    </xf>
    <xf numFmtId="44" fontId="21" fillId="0" borderId="25" xfId="9" applyFont="1" applyBorder="1" applyAlignment="1">
      <alignment horizontal="center" vertical="center"/>
    </xf>
    <xf numFmtId="44" fontId="22" fillId="0" borderId="26" xfId="9" applyFont="1" applyBorder="1" applyAlignment="1">
      <alignment horizontal="center" vertical="center"/>
    </xf>
    <xf numFmtId="0" fontId="10" fillId="0" borderId="1" xfId="0" applyFont="1" applyBorder="1" applyAlignment="1">
      <alignment vertical="center"/>
    </xf>
    <xf numFmtId="1" fontId="10" fillId="0" borderId="1" xfId="0" applyNumberFormat="1" applyFont="1" applyBorder="1" applyAlignment="1">
      <alignment horizontal="center" vertical="center"/>
    </xf>
    <xf numFmtId="0" fontId="14" fillId="0" borderId="8" xfId="0" applyFont="1" applyBorder="1" applyAlignment="1">
      <alignment horizontal="center"/>
    </xf>
    <xf numFmtId="166" fontId="13" fillId="0" borderId="11" xfId="0" applyNumberFormat="1" applyFont="1" applyBorder="1"/>
    <xf numFmtId="1" fontId="21" fillId="0" borderId="48" xfId="8" applyNumberFormat="1" applyFont="1" applyBorder="1" applyAlignment="1">
      <alignment horizontal="center" vertical="center"/>
    </xf>
    <xf numFmtId="1" fontId="21" fillId="0" borderId="49" xfId="8" applyNumberFormat="1" applyFont="1" applyBorder="1" applyAlignment="1">
      <alignment horizontal="center" vertical="center"/>
    </xf>
    <xf numFmtId="1" fontId="21" fillId="0" borderId="50" xfId="8" applyNumberFormat="1" applyFont="1" applyBorder="1" applyAlignment="1">
      <alignment horizontal="center" vertical="center"/>
    </xf>
    <xf numFmtId="1" fontId="22" fillId="0" borderId="50" xfId="8" applyNumberFormat="1" applyFont="1" applyBorder="1" applyAlignment="1">
      <alignment horizontal="center" vertical="center"/>
    </xf>
    <xf numFmtId="1" fontId="22" fillId="0" borderId="51" xfId="8" applyNumberFormat="1" applyFont="1" applyBorder="1" applyAlignment="1">
      <alignment horizontal="center" vertical="center"/>
    </xf>
    <xf numFmtId="1" fontId="21" fillId="0" borderId="52" xfId="8" applyNumberFormat="1" applyFont="1" applyBorder="1" applyAlignment="1">
      <alignment horizontal="center" vertical="center"/>
    </xf>
    <xf numFmtId="44" fontId="21" fillId="0" borderId="53" xfId="9" applyFont="1" applyBorder="1" applyAlignment="1">
      <alignment horizontal="center" vertical="center"/>
    </xf>
    <xf numFmtId="44" fontId="22" fillId="0" borderId="27" xfId="9" applyFont="1" applyBorder="1" applyAlignment="1">
      <alignment horizontal="center" vertical="center"/>
    </xf>
    <xf numFmtId="44" fontId="21" fillId="0" borderId="54" xfId="9" applyFont="1" applyBorder="1" applyAlignment="1">
      <alignment horizontal="center" vertical="center"/>
    </xf>
    <xf numFmtId="1" fontId="21" fillId="0" borderId="55" xfId="8" applyNumberFormat="1" applyFont="1" applyBorder="1" applyAlignment="1">
      <alignment horizontal="center" vertical="center"/>
    </xf>
    <xf numFmtId="44" fontId="21" fillId="0" borderId="26" xfId="9" applyFont="1" applyBorder="1" applyAlignment="1">
      <alignment horizontal="center" vertical="center"/>
    </xf>
    <xf numFmtId="0" fontId="10" fillId="0" borderId="1" xfId="0" applyFont="1" applyBorder="1" applyAlignment="1">
      <alignment horizontal="center" vertical="center"/>
    </xf>
    <xf numFmtId="0" fontId="11" fillId="0" borderId="15" xfId="0" applyFont="1" applyBorder="1" applyAlignment="1">
      <alignment horizontal="center"/>
    </xf>
    <xf numFmtId="0" fontId="11" fillId="0" borderId="5" xfId="0" applyFont="1" applyBorder="1" applyAlignment="1">
      <alignment horizontal="center"/>
    </xf>
    <xf numFmtId="0" fontId="10" fillId="0" borderId="15" xfId="0" applyFont="1" applyBorder="1" applyAlignment="1">
      <alignment horizontal="center" vertical="center"/>
    </xf>
    <xf numFmtId="0" fontId="11" fillId="0" borderId="18" xfId="0" applyFont="1" applyBorder="1" applyAlignment="1">
      <alignment horizontal="center"/>
    </xf>
    <xf numFmtId="0" fontId="10" fillId="0" borderId="5" xfId="0" applyFont="1" applyBorder="1" applyAlignment="1">
      <alignment horizontal="center" vertical="center"/>
    </xf>
    <xf numFmtId="1" fontId="8" fillId="0" borderId="9" xfId="7" applyNumberFormat="1" applyFont="1" applyBorder="1" applyAlignment="1">
      <alignment horizontal="center"/>
    </xf>
    <xf numFmtId="1" fontId="8" fillId="0" borderId="7" xfId="7" applyNumberFormat="1" applyFont="1" applyBorder="1" applyAlignment="1">
      <alignment horizontal="center"/>
    </xf>
    <xf numFmtId="1" fontId="8" fillId="0" borderId="10" xfId="7" applyNumberFormat="1" applyFont="1" applyBorder="1" applyAlignment="1">
      <alignment horizontal="center"/>
    </xf>
    <xf numFmtId="0" fontId="21" fillId="0" borderId="45" xfId="8" applyFont="1" applyBorder="1" applyAlignment="1">
      <alignment horizontal="center" vertical="center"/>
    </xf>
    <xf numFmtId="0" fontId="21" fillId="0" borderId="1" xfId="8" applyFont="1" applyBorder="1" applyAlignment="1">
      <alignment horizontal="center" vertical="center"/>
    </xf>
    <xf numFmtId="0" fontId="21" fillId="0" borderId="13" xfId="8" applyFont="1" applyBorder="1" applyAlignment="1">
      <alignment horizontal="center" vertical="center"/>
    </xf>
    <xf numFmtId="1" fontId="12" fillId="0" borderId="9" xfId="8" applyNumberFormat="1" applyFont="1" applyBorder="1" applyAlignment="1">
      <alignment horizontal="center" vertical="center" wrapText="1"/>
    </xf>
    <xf numFmtId="1" fontId="12" fillId="0" borderId="7" xfId="8" applyNumberFormat="1" applyFont="1" applyBorder="1" applyAlignment="1">
      <alignment horizontal="center" vertical="center" wrapText="1"/>
    </xf>
    <xf numFmtId="1" fontId="12" fillId="0" borderId="10" xfId="8" applyNumberFormat="1" applyFont="1" applyBorder="1" applyAlignment="1">
      <alignment horizontal="center" vertical="center" wrapText="1"/>
    </xf>
    <xf numFmtId="1" fontId="12" fillId="0" borderId="39" xfId="8" applyNumberFormat="1" applyFont="1" applyBorder="1" applyAlignment="1">
      <alignment horizontal="center" vertical="center" wrapText="1"/>
    </xf>
    <xf numFmtId="1" fontId="12" fillId="0" borderId="0" xfId="8" applyNumberFormat="1" applyFont="1" applyAlignment="1">
      <alignment horizontal="center" vertical="center" wrapText="1"/>
    </xf>
    <xf numFmtId="1" fontId="12" fillId="0" borderId="40" xfId="8" applyNumberFormat="1" applyFont="1" applyBorder="1" applyAlignment="1">
      <alignment horizontal="center" vertical="center" wrapText="1"/>
    </xf>
    <xf numFmtId="1" fontId="12" fillId="0" borderId="41" xfId="8" applyNumberFormat="1" applyFont="1" applyBorder="1" applyAlignment="1">
      <alignment horizontal="center" vertical="center" wrapText="1"/>
    </xf>
    <xf numFmtId="1" fontId="12" fillId="0" borderId="42" xfId="8" applyNumberFormat="1" applyFont="1" applyBorder="1" applyAlignment="1">
      <alignment horizontal="center" vertical="center" wrapText="1"/>
    </xf>
    <xf numFmtId="1" fontId="12" fillId="0" borderId="43" xfId="8" applyNumberFormat="1" applyFont="1" applyBorder="1" applyAlignment="1">
      <alignment horizontal="center" vertical="center" wrapText="1"/>
    </xf>
    <xf numFmtId="0" fontId="17" fillId="0" borderId="2" xfId="8" applyFont="1" applyBorder="1" applyAlignment="1">
      <alignment horizontal="center" vertical="center" wrapText="1"/>
    </xf>
    <xf numFmtId="0" fontId="17" fillId="0" borderId="3" xfId="8" applyFont="1" applyBorder="1" applyAlignment="1">
      <alignment horizontal="center" vertical="center" wrapText="1"/>
    </xf>
    <xf numFmtId="0" fontId="17" fillId="0" borderId="4" xfId="8" applyFont="1" applyBorder="1" applyAlignment="1">
      <alignment horizontal="center" vertical="center" wrapText="1"/>
    </xf>
    <xf numFmtId="0" fontId="21" fillId="0" borderId="44" xfId="8" applyFont="1" applyBorder="1" applyAlignment="1">
      <alignment horizontal="left" vertical="center"/>
    </xf>
    <xf numFmtId="0" fontId="21" fillId="0" borderId="18" xfId="8" applyFont="1" applyBorder="1" applyAlignment="1">
      <alignment horizontal="left" vertical="center"/>
    </xf>
    <xf numFmtId="0" fontId="21" fillId="0" borderId="19" xfId="8" applyFont="1" applyBorder="1" applyAlignment="1">
      <alignment horizontal="left" vertical="center"/>
    </xf>
    <xf numFmtId="0" fontId="21" fillId="0" borderId="56" xfId="8" applyFont="1" applyBorder="1" applyAlignment="1">
      <alignment horizontal="left" vertical="center"/>
    </xf>
    <xf numFmtId="0" fontId="21" fillId="0" borderId="15" xfId="8" applyFont="1" applyBorder="1" applyAlignment="1">
      <alignment horizontal="left" vertical="center"/>
    </xf>
    <xf numFmtId="0" fontId="21" fillId="0" borderId="16" xfId="8" applyFont="1" applyBorder="1" applyAlignment="1">
      <alignment horizontal="left" vertical="center"/>
    </xf>
    <xf numFmtId="0" fontId="22" fillId="0" borderId="38" xfId="8" applyFont="1" applyBorder="1" applyAlignment="1">
      <alignment horizontal="center" vertical="center"/>
    </xf>
    <xf numFmtId="0" fontId="22" fillId="0" borderId="26" xfId="8" applyFont="1" applyBorder="1" applyAlignment="1">
      <alignment horizontal="center" vertical="center"/>
    </xf>
    <xf numFmtId="0" fontId="21" fillId="0" borderId="45" xfId="8" applyFont="1" applyBorder="1" applyAlignment="1">
      <alignment horizontal="left" vertical="center"/>
    </xf>
    <xf numFmtId="0" fontId="21" fillId="0" borderId="1" xfId="8" applyFont="1" applyBorder="1" applyAlignment="1">
      <alignment horizontal="left" vertical="center"/>
    </xf>
    <xf numFmtId="0" fontId="21" fillId="0" borderId="13" xfId="8" applyFont="1" applyBorder="1" applyAlignment="1">
      <alignment horizontal="left" vertical="center"/>
    </xf>
    <xf numFmtId="0" fontId="21" fillId="0" borderId="47" xfId="8" applyFont="1" applyBorder="1" applyAlignment="1">
      <alignment horizontal="center" vertical="center"/>
    </xf>
    <xf numFmtId="0" fontId="21" fillId="0" borderId="5" xfId="8" applyFont="1" applyBorder="1" applyAlignment="1">
      <alignment horizontal="center" vertical="center"/>
    </xf>
    <xf numFmtId="0" fontId="21" fillId="0" borderId="11" xfId="8" applyFont="1" applyBorder="1" applyAlignment="1">
      <alignment horizontal="center" vertical="center"/>
    </xf>
    <xf numFmtId="0" fontId="21" fillId="0" borderId="46" xfId="8" applyFont="1" applyBorder="1" applyAlignment="1">
      <alignment horizontal="left" vertical="center"/>
    </xf>
    <xf numFmtId="0" fontId="21" fillId="0" borderId="29" xfId="8" applyFont="1" applyBorder="1" applyAlignment="1">
      <alignment horizontal="left" vertical="center"/>
    </xf>
    <xf numFmtId="0" fontId="21" fillId="0" borderId="30" xfId="8" applyFont="1" applyBorder="1" applyAlignment="1">
      <alignment horizontal="left" vertical="center"/>
    </xf>
    <xf numFmtId="0" fontId="22" fillId="0" borderId="45" xfId="8" applyFont="1" applyBorder="1" applyAlignment="1">
      <alignment horizontal="center" vertical="center"/>
    </xf>
    <xf numFmtId="0" fontId="22" fillId="0" borderId="1" xfId="8" applyFont="1" applyBorder="1" applyAlignment="1">
      <alignment horizontal="center" vertical="center"/>
    </xf>
    <xf numFmtId="0" fontId="22" fillId="0" borderId="13" xfId="8" applyFont="1" applyBorder="1" applyAlignment="1">
      <alignment horizontal="center" vertical="center"/>
    </xf>
    <xf numFmtId="0" fontId="22" fillId="0" borderId="47" xfId="8" applyFont="1" applyBorder="1" applyAlignment="1">
      <alignment horizontal="center" vertical="center"/>
    </xf>
    <xf numFmtId="0" fontId="22" fillId="0" borderId="5" xfId="8" applyFont="1" applyBorder="1" applyAlignment="1">
      <alignment horizontal="center" vertical="center"/>
    </xf>
    <xf numFmtId="0" fontId="22" fillId="0" borderId="11" xfId="8" applyFont="1" applyBorder="1" applyAlignment="1">
      <alignment horizontal="center" vertical="center"/>
    </xf>
    <xf numFmtId="0" fontId="19" fillId="0" borderId="6" xfId="0" applyFont="1" applyBorder="1" applyAlignment="1">
      <alignment horizontal="center"/>
    </xf>
    <xf numFmtId="0" fontId="19" fillId="0" borderId="37" xfId="0" applyFont="1" applyBorder="1" applyAlignment="1">
      <alignment horizontal="center"/>
    </xf>
    <xf numFmtId="0" fontId="19" fillId="0" borderId="23" xfId="0" applyFont="1" applyBorder="1" applyAlignment="1">
      <alignment horizontal="center"/>
    </xf>
    <xf numFmtId="0" fontId="19" fillId="0" borderId="6" xfId="0" applyFont="1" applyBorder="1" applyAlignment="1">
      <alignment horizontal="center" vertical="center"/>
    </xf>
    <xf numFmtId="0" fontId="19" fillId="0" borderId="37" xfId="0" applyFont="1" applyBorder="1" applyAlignment="1">
      <alignment horizontal="center" vertical="center"/>
    </xf>
    <xf numFmtId="0" fontId="19" fillId="0" borderId="23" xfId="0" applyFont="1" applyBorder="1" applyAlignment="1">
      <alignment horizontal="center" vertical="center"/>
    </xf>
  </cellXfs>
  <cellStyles count="10">
    <cellStyle name="Comma 14" xfId="3" xr:uid="{00000000-0005-0000-0000-000000000000}"/>
    <cellStyle name="Currency" xfId="9" builtinId="4"/>
    <cellStyle name="Normal" xfId="0" builtinId="0"/>
    <cellStyle name="Normal 10 4 3 3" xfId="5" xr:uid="{00000000-0005-0000-0000-000002000000}"/>
    <cellStyle name="Normal 19 10 2" xfId="6" xr:uid="{00000000-0005-0000-0000-000003000000}"/>
    <cellStyle name="Normal 2" xfId="2" xr:uid="{00000000-0005-0000-0000-000004000000}"/>
    <cellStyle name="Normal 3" xfId="4" xr:uid="{00000000-0005-0000-0000-000005000000}"/>
    <cellStyle name="Normal 3 2" xfId="7" xr:uid="{00000000-0005-0000-0000-000006000000}"/>
    <cellStyle name="Normal 4" xfId="8" xr:uid="{00000000-0005-0000-0000-000007000000}"/>
    <cellStyle name="Normal 5"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tin.prinsloo\Documents\Tenders\Cables%20Spreadsheet%20-%20Longlak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BOM"/>
      <sheetName val="TENDER"/>
      <sheetName val="OVERHEAD"/>
      <sheetName val=" Cables - Inc"/>
      <sheetName val=" Cables - Fdr"/>
      <sheetName val=" Cables - BS"/>
      <sheetName val="PANELS"/>
      <sheetName val="CLAMP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4FBAE-4751-4445-87C0-A6587F97EA73}">
  <sheetPr>
    <pageSetUpPr fitToPage="1"/>
  </sheetPr>
  <dimension ref="B1:O450"/>
  <sheetViews>
    <sheetView showGridLines="0" view="pageBreakPreview" zoomScale="98" zoomScaleNormal="100" zoomScaleSheetLayoutView="98" workbookViewId="0">
      <selection activeCell="M8" sqref="M8"/>
    </sheetView>
  </sheetViews>
  <sheetFormatPr defaultColWidth="9.21875" defaultRowHeight="13.8"/>
  <cols>
    <col min="1" max="1" width="9.21875" style="5"/>
    <col min="2" max="2" width="11.44140625" style="9" customWidth="1"/>
    <col min="3" max="3" width="62.77734375" style="5" customWidth="1"/>
    <col min="4" max="4" width="7.21875" style="6" customWidth="1"/>
    <col min="5" max="5" width="7.5546875" style="6" customWidth="1"/>
    <col min="6" max="6" width="7.77734375" style="8" hidden="1" customWidth="1"/>
    <col min="7" max="7" width="14.21875" style="8" hidden="1" customWidth="1"/>
    <col min="8" max="8" width="1.21875" style="7" customWidth="1"/>
    <col min="9" max="9" width="40.77734375" style="7" customWidth="1"/>
    <col min="10" max="10" width="14.77734375" style="5" bestFit="1" customWidth="1"/>
    <col min="11" max="12" width="9.21875" style="5"/>
    <col min="13" max="13" width="16.21875" style="5" bestFit="1" customWidth="1"/>
    <col min="14" max="16384" width="9.21875" style="5"/>
  </cols>
  <sheetData>
    <row r="1" spans="2:10" ht="55.5" customHeight="1" thickBot="1"/>
    <row r="2" spans="2:10" s="4" customFormat="1" ht="27.75" customHeight="1" thickBot="1">
      <c r="B2" s="178" t="s">
        <v>6</v>
      </c>
      <c r="C2" s="179"/>
      <c r="D2" s="179"/>
      <c r="E2" s="179"/>
      <c r="F2" s="179"/>
      <c r="G2" s="179"/>
      <c r="H2" s="179"/>
      <c r="I2" s="180"/>
    </row>
    <row r="3" spans="2:10" s="4" customFormat="1" ht="45" customHeight="1" thickBot="1">
      <c r="B3" s="152" t="s">
        <v>0</v>
      </c>
      <c r="C3" s="193" t="s">
        <v>1</v>
      </c>
      <c r="D3" s="194"/>
      <c r="E3" s="194"/>
      <c r="F3" s="194"/>
      <c r="G3" s="194"/>
      <c r="H3" s="195"/>
      <c r="I3" s="153" t="s">
        <v>2</v>
      </c>
    </row>
    <row r="4" spans="2:10" s="4" customFormat="1" ht="45" customHeight="1">
      <c r="B4" s="161">
        <v>1</v>
      </c>
      <c r="C4" s="196" t="s">
        <v>7</v>
      </c>
      <c r="D4" s="197"/>
      <c r="E4" s="197"/>
      <c r="F4" s="197"/>
      <c r="G4" s="197"/>
      <c r="H4" s="198"/>
      <c r="I4" s="154"/>
      <c r="J4" s="53"/>
    </row>
    <row r="5" spans="2:10" s="4" customFormat="1" ht="45" customHeight="1">
      <c r="B5" s="162">
        <v>2</v>
      </c>
      <c r="C5" s="204" t="s">
        <v>8</v>
      </c>
      <c r="D5" s="205"/>
      <c r="E5" s="205"/>
      <c r="F5" s="205"/>
      <c r="G5" s="205"/>
      <c r="H5" s="206"/>
      <c r="I5" s="155"/>
      <c r="J5" s="53"/>
    </row>
    <row r="6" spans="2:10" s="4" customFormat="1" ht="45" customHeight="1" thickBot="1">
      <c r="B6" s="166">
        <v>3</v>
      </c>
      <c r="C6" s="210" t="s">
        <v>363</v>
      </c>
      <c r="D6" s="211"/>
      <c r="E6" s="211"/>
      <c r="F6" s="211"/>
      <c r="G6" s="211"/>
      <c r="H6" s="212"/>
      <c r="I6" s="167"/>
      <c r="J6" s="53"/>
    </row>
    <row r="7" spans="2:10" s="4" customFormat="1" ht="45" customHeight="1">
      <c r="B7" s="161">
        <v>4</v>
      </c>
      <c r="C7" s="196" t="s">
        <v>9</v>
      </c>
      <c r="D7" s="197"/>
      <c r="E7" s="197"/>
      <c r="F7" s="197"/>
      <c r="G7" s="197"/>
      <c r="H7" s="197"/>
      <c r="I7" s="169"/>
      <c r="J7" s="53"/>
    </row>
    <row r="8" spans="2:10" s="4" customFormat="1" ht="45" customHeight="1" thickBot="1">
      <c r="B8" s="162">
        <v>5</v>
      </c>
      <c r="C8" s="210" t="s">
        <v>452</v>
      </c>
      <c r="D8" s="211"/>
      <c r="E8" s="211"/>
      <c r="F8" s="211"/>
      <c r="G8" s="211"/>
      <c r="H8" s="212"/>
      <c r="I8" s="155"/>
    </row>
    <row r="9" spans="2:10" s="4" customFormat="1" ht="45" customHeight="1">
      <c r="B9" s="161">
        <v>6</v>
      </c>
      <c r="C9" s="196" t="s">
        <v>461</v>
      </c>
      <c r="D9" s="197"/>
      <c r="E9" s="197"/>
      <c r="F9" s="197"/>
      <c r="G9" s="197"/>
      <c r="H9" s="197"/>
      <c r="I9" s="169"/>
    </row>
    <row r="10" spans="2:10" s="4" customFormat="1" ht="45" customHeight="1" thickBot="1">
      <c r="B10" s="170">
        <v>7</v>
      </c>
      <c r="C10" s="199" t="s">
        <v>454</v>
      </c>
      <c r="D10" s="200"/>
      <c r="E10" s="200"/>
      <c r="F10" s="200"/>
      <c r="G10" s="200"/>
      <c r="H10" s="201"/>
      <c r="I10" s="171"/>
    </row>
    <row r="11" spans="2:10" s="4" customFormat="1" ht="45" customHeight="1">
      <c r="B11" s="162"/>
      <c r="C11" s="216" t="s">
        <v>11</v>
      </c>
      <c r="D11" s="217"/>
      <c r="E11" s="217"/>
      <c r="F11" s="217"/>
      <c r="G11" s="217"/>
      <c r="H11" s="218"/>
      <c r="I11" s="168"/>
    </row>
    <row r="12" spans="2:10" s="4" customFormat="1" ht="45" customHeight="1">
      <c r="B12" s="163"/>
      <c r="C12" s="181" t="s">
        <v>3</v>
      </c>
      <c r="D12" s="182"/>
      <c r="E12" s="182"/>
      <c r="F12" s="182"/>
      <c r="G12" s="182"/>
      <c r="H12" s="183"/>
      <c r="I12" s="155"/>
    </row>
    <row r="13" spans="2:10" s="4" customFormat="1" ht="45" customHeight="1" thickBot="1">
      <c r="B13" s="163"/>
      <c r="C13" s="213" t="s">
        <v>12</v>
      </c>
      <c r="D13" s="214"/>
      <c r="E13" s="214"/>
      <c r="F13" s="214"/>
      <c r="G13" s="214"/>
      <c r="H13" s="215"/>
      <c r="I13" s="156"/>
    </row>
    <row r="14" spans="2:10" s="4" customFormat="1" ht="41.55" customHeight="1">
      <c r="B14" s="164"/>
      <c r="C14" s="207" t="s">
        <v>4</v>
      </c>
      <c r="D14" s="208"/>
      <c r="E14" s="208"/>
      <c r="F14" s="208"/>
      <c r="G14" s="208"/>
      <c r="H14" s="209"/>
      <c r="I14" s="155"/>
    </row>
    <row r="15" spans="2:10" s="4" customFormat="1" ht="34.950000000000003" customHeight="1" thickBot="1">
      <c r="B15" s="165"/>
      <c r="C15" s="202" t="s">
        <v>13</v>
      </c>
      <c r="D15" s="202"/>
      <c r="E15" s="202"/>
      <c r="F15" s="202"/>
      <c r="G15" s="202"/>
      <c r="H15" s="203"/>
      <c r="I15" s="156"/>
    </row>
    <row r="16" spans="2:10" s="4" customFormat="1" ht="45" customHeight="1">
      <c r="B16" s="184" t="s">
        <v>5</v>
      </c>
      <c r="C16" s="185"/>
      <c r="D16" s="185"/>
      <c r="E16" s="185"/>
      <c r="F16" s="185"/>
      <c r="G16" s="185"/>
      <c r="H16" s="185"/>
      <c r="I16" s="186"/>
    </row>
    <row r="17" spans="2:9" ht="12" customHeight="1">
      <c r="B17" s="187"/>
      <c r="C17" s="188"/>
      <c r="D17" s="188"/>
      <c r="E17" s="188"/>
      <c r="F17" s="188"/>
      <c r="G17" s="188"/>
      <c r="H17" s="188"/>
      <c r="I17" s="189"/>
    </row>
    <row r="18" spans="2:9" ht="13.5" customHeight="1">
      <c r="B18" s="187"/>
      <c r="C18" s="188"/>
      <c r="D18" s="188"/>
      <c r="E18" s="188"/>
      <c r="F18" s="188"/>
      <c r="G18" s="188"/>
      <c r="H18" s="188"/>
      <c r="I18" s="189"/>
    </row>
    <row r="19" spans="2:9" ht="20.25" customHeight="1">
      <c r="B19" s="187"/>
      <c r="C19" s="188"/>
      <c r="D19" s="188"/>
      <c r="E19" s="188"/>
      <c r="F19" s="188"/>
      <c r="G19" s="188"/>
      <c r="H19" s="188"/>
      <c r="I19" s="189"/>
    </row>
    <row r="20" spans="2:9" ht="31.95" customHeight="1" thickBot="1">
      <c r="B20" s="190"/>
      <c r="C20" s="191"/>
      <c r="D20" s="191"/>
      <c r="E20" s="191"/>
      <c r="F20" s="191"/>
      <c r="G20" s="191"/>
      <c r="H20" s="191"/>
      <c r="I20" s="192"/>
    </row>
    <row r="21" spans="2:9" ht="16.5" customHeight="1">
      <c r="F21" s="7"/>
      <c r="G21" s="7"/>
    </row>
    <row r="22" spans="2:9" ht="11.25" customHeight="1">
      <c r="F22" s="7"/>
      <c r="G22" s="7"/>
    </row>
    <row r="23" spans="2:9" ht="11.25" customHeight="1">
      <c r="F23" s="7"/>
      <c r="G23" s="7"/>
    </row>
    <row r="24" spans="2:9" ht="11.25" customHeight="1">
      <c r="F24" s="7"/>
      <c r="G24" s="7"/>
    </row>
    <row r="25" spans="2:9" ht="11.25" customHeight="1">
      <c r="C25" s="6"/>
      <c r="F25" s="7"/>
      <c r="G25" s="7"/>
    </row>
    <row r="26" spans="2:9" ht="11.25" customHeight="1">
      <c r="F26" s="7"/>
      <c r="G26" s="7"/>
    </row>
    <row r="27" spans="2:9" ht="11.25" customHeight="1">
      <c r="F27" s="7"/>
      <c r="G27" s="7"/>
    </row>
    <row r="28" spans="2:9" ht="11.25" customHeight="1">
      <c r="F28" s="7"/>
      <c r="G28" s="7"/>
    </row>
    <row r="29" spans="2:9" ht="11.25" customHeight="1">
      <c r="C29" s="6"/>
      <c r="F29" s="7"/>
      <c r="G29" s="7"/>
    </row>
    <row r="30" spans="2:9" ht="11.25" customHeight="1">
      <c r="C30" s="6"/>
      <c r="F30" s="7"/>
      <c r="G30" s="7"/>
    </row>
    <row r="31" spans="2:9" ht="11.25" customHeight="1">
      <c r="C31" s="6"/>
      <c r="F31" s="7"/>
      <c r="G31" s="7"/>
    </row>
    <row r="32" spans="2:9" ht="11.25" customHeight="1">
      <c r="C32" s="6"/>
      <c r="F32" s="7"/>
      <c r="G32" s="7"/>
    </row>
    <row r="33" spans="2:9" ht="16.5" customHeight="1">
      <c r="C33" s="6"/>
      <c r="F33" s="7"/>
      <c r="G33" s="7"/>
    </row>
    <row r="34" spans="2:9" ht="11.25" customHeight="1">
      <c r="C34" s="6"/>
      <c r="F34" s="7"/>
      <c r="G34" s="7"/>
    </row>
    <row r="35" spans="2:9" ht="15" customHeight="1">
      <c r="C35" s="6"/>
      <c r="F35" s="7"/>
      <c r="G35" s="7"/>
    </row>
    <row r="36" spans="2:9" ht="11.25" customHeight="1">
      <c r="B36" s="42"/>
      <c r="C36" s="10"/>
      <c r="D36" s="43"/>
      <c r="E36" s="43"/>
      <c r="F36" s="44"/>
      <c r="G36" s="44"/>
      <c r="H36" s="45"/>
      <c r="I36" s="45"/>
    </row>
    <row r="37" spans="2:9" ht="11.25" customHeight="1"/>
    <row r="38" spans="2:9" ht="27.75" customHeight="1"/>
    <row r="39" spans="2:9" ht="11.25" customHeight="1"/>
    <row r="40" spans="2:9" ht="11.25" customHeight="1"/>
    <row r="41" spans="2:9" ht="17.25" customHeight="1"/>
    <row r="42" spans="2:9" ht="11.25" customHeight="1"/>
    <row r="43" spans="2:9" ht="11.25" customHeight="1"/>
    <row r="44" spans="2:9" ht="11.25" customHeight="1"/>
    <row r="45" spans="2:9" ht="11.25" customHeight="1"/>
    <row r="46" spans="2:9" ht="16.5" customHeight="1"/>
    <row r="47" spans="2:9" ht="16.5" customHeight="1"/>
    <row r="48" spans="2:9" ht="16.5" customHeight="1"/>
    <row r="49" spans="2:9" ht="16.5" customHeight="1"/>
    <row r="50" spans="2:9" ht="16.5" customHeight="1"/>
    <row r="51" spans="2:9" ht="16.5" customHeight="1"/>
    <row r="52" spans="2:9" ht="16.5" customHeight="1"/>
    <row r="53" spans="2:9" ht="16.5" customHeight="1"/>
    <row r="54" spans="2:9" ht="16.5" customHeight="1"/>
    <row r="55" spans="2:9" ht="16.5" customHeight="1"/>
    <row r="56" spans="2:9" ht="16.5" customHeight="1"/>
    <row r="57" spans="2:9" ht="16.5" customHeight="1"/>
    <row r="58" spans="2:9" s="10" customFormat="1" ht="15" customHeight="1">
      <c r="B58" s="9"/>
      <c r="C58" s="5"/>
      <c r="D58" s="6"/>
      <c r="E58" s="6"/>
      <c r="F58" s="8"/>
      <c r="G58" s="8"/>
      <c r="H58" s="7"/>
      <c r="I58" s="7"/>
    </row>
    <row r="59" spans="2:9" ht="11.25" customHeight="1"/>
    <row r="60" spans="2:9" s="11" customFormat="1" ht="12" customHeight="1">
      <c r="B60" s="9"/>
      <c r="C60" s="5"/>
      <c r="D60" s="6"/>
      <c r="E60" s="6"/>
      <c r="F60" s="8"/>
      <c r="G60" s="8"/>
      <c r="H60" s="7"/>
      <c r="I60" s="7"/>
    </row>
    <row r="61" spans="2:9" s="11" customFormat="1" ht="18" customHeight="1">
      <c r="B61" s="9"/>
      <c r="C61" s="5"/>
      <c r="D61" s="6"/>
      <c r="E61" s="6"/>
      <c r="F61" s="8"/>
      <c r="G61" s="8"/>
      <c r="H61" s="7"/>
      <c r="I61" s="7"/>
    </row>
    <row r="62" spans="2:9" ht="15" customHeight="1"/>
    <row r="63" spans="2:9" ht="26.25" customHeight="1"/>
    <row r="64" spans="2:9" ht="11.25" customHeight="1"/>
    <row r="65" spans="2:15" ht="20.25" customHeight="1"/>
    <row r="66" spans="2:15" ht="11.25" customHeight="1"/>
    <row r="67" spans="2:15" ht="11.25" customHeight="1"/>
    <row r="68" spans="2:15" s="10" customFormat="1" ht="15" customHeight="1">
      <c r="B68" s="9"/>
      <c r="C68" s="5"/>
      <c r="D68" s="6"/>
      <c r="E68" s="6"/>
      <c r="F68" s="8"/>
      <c r="G68" s="8"/>
      <c r="H68" s="7"/>
      <c r="I68" s="7"/>
    </row>
    <row r="69" spans="2:15" ht="16.5" customHeight="1"/>
    <row r="70" spans="2:15" ht="11.25" customHeight="1"/>
    <row r="71" spans="2:15" ht="11.25" customHeight="1"/>
    <row r="72" spans="2:15" ht="11.25" customHeight="1"/>
    <row r="73" spans="2:15" ht="11.25" customHeight="1"/>
    <row r="74" spans="2:15" ht="11.25" customHeight="1"/>
    <row r="75" spans="2:15" ht="11.25" customHeight="1"/>
    <row r="76" spans="2:15" s="6" customFormat="1" ht="11.25" customHeight="1">
      <c r="B76" s="9"/>
      <c r="C76" s="5"/>
      <c r="F76" s="8"/>
      <c r="G76" s="8"/>
      <c r="H76" s="7"/>
      <c r="I76" s="7"/>
      <c r="J76" s="5"/>
      <c r="K76" s="5"/>
      <c r="L76" s="5"/>
      <c r="M76" s="5"/>
      <c r="N76" s="5"/>
      <c r="O76" s="5"/>
    </row>
    <row r="77" spans="2:15" s="6" customFormat="1" ht="11.25" customHeight="1">
      <c r="B77" s="9"/>
      <c r="C77" s="5"/>
      <c r="F77" s="8"/>
      <c r="G77" s="8"/>
      <c r="H77" s="7"/>
      <c r="I77" s="7"/>
      <c r="J77" s="5"/>
      <c r="K77" s="5"/>
      <c r="L77" s="5"/>
      <c r="M77" s="5"/>
      <c r="N77" s="5"/>
      <c r="O77" s="5"/>
    </row>
    <row r="78" spans="2:15" s="6" customFormat="1" ht="15" customHeight="1">
      <c r="B78" s="9"/>
      <c r="C78" s="5"/>
      <c r="F78" s="8"/>
      <c r="G78" s="8"/>
      <c r="H78" s="7"/>
      <c r="I78" s="7"/>
      <c r="J78" s="5"/>
      <c r="K78" s="5"/>
      <c r="L78" s="5"/>
      <c r="M78" s="5"/>
      <c r="N78" s="5"/>
      <c r="O78" s="5"/>
    </row>
    <row r="79" spans="2:15" s="6" customFormat="1" ht="24" customHeight="1">
      <c r="B79" s="9"/>
      <c r="C79" s="5"/>
      <c r="F79" s="8"/>
      <c r="G79" s="8"/>
      <c r="H79" s="7"/>
      <c r="I79" s="7"/>
      <c r="J79" s="5"/>
      <c r="K79" s="5"/>
      <c r="L79" s="5"/>
      <c r="M79" s="5"/>
      <c r="N79" s="5"/>
      <c r="O79" s="5"/>
    </row>
    <row r="80" spans="2:15" s="6" customFormat="1" ht="11.25" customHeight="1">
      <c r="B80" s="9"/>
      <c r="C80" s="5"/>
      <c r="F80" s="8"/>
      <c r="G80" s="8"/>
      <c r="H80" s="7"/>
      <c r="I80" s="7"/>
      <c r="J80" s="5"/>
      <c r="K80" s="5"/>
      <c r="L80" s="5"/>
      <c r="M80" s="5"/>
      <c r="N80" s="5"/>
      <c r="O80" s="5"/>
    </row>
    <row r="81" spans="2:15" s="6" customFormat="1" ht="11.25" customHeight="1">
      <c r="B81" s="9"/>
      <c r="C81" s="5"/>
      <c r="F81" s="8"/>
      <c r="G81" s="8"/>
      <c r="H81" s="7"/>
      <c r="I81" s="7"/>
      <c r="J81" s="5"/>
      <c r="K81" s="5"/>
      <c r="L81" s="5"/>
      <c r="M81" s="5"/>
      <c r="N81" s="5"/>
      <c r="O81" s="5"/>
    </row>
    <row r="82" spans="2:15" s="6" customFormat="1" ht="11.25" customHeight="1">
      <c r="B82" s="9"/>
      <c r="C82" s="5"/>
      <c r="F82" s="8"/>
      <c r="G82" s="8"/>
      <c r="H82" s="7"/>
      <c r="I82" s="7"/>
      <c r="J82" s="5"/>
      <c r="K82" s="5"/>
      <c r="L82" s="5"/>
      <c r="M82" s="5"/>
      <c r="N82" s="5"/>
      <c r="O82" s="5"/>
    </row>
    <row r="83" spans="2:15" s="6" customFormat="1" ht="11.25" customHeight="1">
      <c r="B83" s="9"/>
      <c r="C83" s="5"/>
      <c r="F83" s="8"/>
      <c r="G83" s="8"/>
      <c r="H83" s="7"/>
      <c r="I83" s="7"/>
      <c r="J83" s="5"/>
      <c r="K83" s="5"/>
      <c r="L83" s="5"/>
      <c r="M83" s="5"/>
      <c r="N83" s="5"/>
      <c r="O83" s="5"/>
    </row>
    <row r="84" spans="2:15" s="6" customFormat="1" ht="11.25" customHeight="1">
      <c r="B84" s="9"/>
      <c r="C84" s="5"/>
      <c r="F84" s="8"/>
      <c r="G84" s="8"/>
      <c r="H84" s="7"/>
      <c r="I84" s="7"/>
      <c r="J84" s="5"/>
      <c r="K84" s="5"/>
      <c r="L84" s="5"/>
      <c r="M84" s="5"/>
      <c r="N84" s="5"/>
      <c r="O84" s="5"/>
    </row>
    <row r="85" spans="2:15" s="6" customFormat="1" ht="31.5" customHeight="1">
      <c r="B85" s="9"/>
      <c r="C85" s="5"/>
      <c r="F85" s="8"/>
      <c r="G85" s="8"/>
      <c r="H85" s="7"/>
      <c r="I85" s="7"/>
      <c r="J85" s="5"/>
      <c r="K85" s="5"/>
      <c r="L85" s="5"/>
      <c r="M85" s="5"/>
      <c r="N85" s="5"/>
      <c r="O85" s="5"/>
    </row>
    <row r="86" spans="2:15" s="6" customFormat="1" ht="11.25" customHeight="1">
      <c r="B86" s="9"/>
      <c r="C86" s="5"/>
      <c r="F86" s="8"/>
      <c r="G86" s="8"/>
      <c r="H86" s="7"/>
      <c r="I86" s="7"/>
      <c r="J86" s="5"/>
      <c r="K86" s="5"/>
      <c r="L86" s="5"/>
      <c r="M86" s="5"/>
      <c r="N86" s="5"/>
      <c r="O86" s="5"/>
    </row>
    <row r="87" spans="2:15" s="6" customFormat="1" ht="11.25" customHeight="1">
      <c r="B87" s="9"/>
      <c r="C87" s="5"/>
      <c r="F87" s="8"/>
      <c r="G87" s="8"/>
      <c r="H87" s="7"/>
      <c r="I87" s="7"/>
      <c r="J87" s="5"/>
      <c r="K87" s="5"/>
      <c r="L87" s="5"/>
      <c r="M87" s="5"/>
      <c r="N87" s="5"/>
      <c r="O87" s="5"/>
    </row>
    <row r="88" spans="2:15" s="6" customFormat="1" ht="11.25" customHeight="1">
      <c r="B88" s="9"/>
      <c r="C88" s="5"/>
      <c r="F88" s="8"/>
      <c r="G88" s="8"/>
      <c r="H88" s="7"/>
      <c r="I88" s="7"/>
      <c r="J88" s="5"/>
      <c r="K88" s="5"/>
      <c r="L88" s="5"/>
      <c r="M88" s="5"/>
      <c r="N88" s="5"/>
      <c r="O88" s="5"/>
    </row>
    <row r="89" spans="2:15" s="6" customFormat="1" ht="11.25" customHeight="1">
      <c r="B89" s="9"/>
      <c r="C89" s="5"/>
      <c r="F89" s="8"/>
      <c r="G89" s="8"/>
      <c r="H89" s="7"/>
      <c r="I89" s="7"/>
      <c r="J89" s="5"/>
      <c r="K89" s="5"/>
      <c r="L89" s="5"/>
      <c r="M89" s="5"/>
      <c r="N89" s="5"/>
      <c r="O89" s="5"/>
    </row>
    <row r="90" spans="2:15" s="6" customFormat="1" ht="43.5" customHeight="1">
      <c r="B90" s="9"/>
      <c r="C90" s="5"/>
      <c r="F90" s="8"/>
      <c r="G90" s="8"/>
      <c r="H90" s="7"/>
      <c r="I90" s="7"/>
      <c r="J90" s="5"/>
      <c r="K90" s="5"/>
      <c r="L90" s="5"/>
      <c r="M90" s="5"/>
      <c r="N90" s="5"/>
      <c r="O90" s="5"/>
    </row>
    <row r="91" spans="2:15" s="6" customFormat="1" ht="11.25" customHeight="1">
      <c r="B91" s="9"/>
      <c r="C91" s="5"/>
      <c r="F91" s="8"/>
      <c r="G91" s="8"/>
      <c r="H91" s="7"/>
      <c r="I91" s="7"/>
      <c r="J91" s="5"/>
      <c r="K91" s="5"/>
      <c r="L91" s="5"/>
      <c r="M91" s="5"/>
      <c r="N91" s="5"/>
      <c r="O91" s="5"/>
    </row>
    <row r="92" spans="2:15" ht="11.25" customHeight="1"/>
    <row r="93" spans="2:15" ht="11.25" customHeight="1"/>
    <row r="94" spans="2:15" ht="11.25" customHeight="1"/>
    <row r="95" spans="2:15" ht="11.25" customHeight="1"/>
    <row r="96" spans="2:15" ht="16.5" customHeight="1"/>
    <row r="97" spans="2:15" ht="11.25" customHeight="1"/>
    <row r="98" spans="2:15" ht="11.25" customHeight="1"/>
    <row r="99" spans="2:15" ht="11.25" customHeight="1"/>
    <row r="100" spans="2:15" s="10" customFormat="1">
      <c r="B100" s="9"/>
      <c r="C100" s="5"/>
      <c r="D100" s="6"/>
      <c r="E100" s="6"/>
      <c r="F100" s="8"/>
      <c r="G100" s="8"/>
      <c r="H100" s="7"/>
      <c r="I100" s="7"/>
    </row>
    <row r="101" spans="2:15" ht="11.25" customHeight="1"/>
    <row r="102" spans="2:15" ht="11.25" customHeight="1"/>
    <row r="103" spans="2:15" ht="11.25" customHeight="1"/>
    <row r="104" spans="2:15" s="11" customFormat="1" ht="12" customHeight="1">
      <c r="B104" s="9"/>
      <c r="C104" s="5"/>
      <c r="D104" s="6"/>
      <c r="E104" s="6"/>
      <c r="F104" s="8"/>
      <c r="G104" s="8"/>
      <c r="H104" s="7"/>
      <c r="I104" s="7"/>
    </row>
    <row r="105" spans="2:15" s="11" customFormat="1" ht="15.75" customHeight="1">
      <c r="B105" s="9"/>
      <c r="C105" s="5"/>
      <c r="D105" s="6"/>
      <c r="E105" s="6"/>
      <c r="F105" s="8"/>
      <c r="G105" s="8"/>
      <c r="H105" s="7"/>
      <c r="I105" s="7"/>
    </row>
    <row r="106" spans="2:15" ht="15" customHeight="1"/>
    <row r="107" spans="2:15" ht="11.25" customHeight="1"/>
    <row r="108" spans="2:15" s="6" customFormat="1" ht="13.5" customHeight="1">
      <c r="B108" s="9"/>
      <c r="C108" s="5"/>
      <c r="F108" s="8"/>
      <c r="G108" s="8"/>
      <c r="H108" s="7"/>
      <c r="I108" s="7"/>
      <c r="J108" s="5"/>
      <c r="K108" s="5"/>
      <c r="L108" s="5"/>
      <c r="M108" s="5"/>
      <c r="N108" s="5"/>
      <c r="O108" s="5"/>
    </row>
    <row r="109" spans="2:15" s="6" customFormat="1" ht="11.25" customHeight="1">
      <c r="B109" s="9"/>
      <c r="C109" s="5"/>
      <c r="F109" s="8"/>
      <c r="G109" s="8"/>
      <c r="H109" s="7"/>
      <c r="I109" s="7"/>
      <c r="J109" s="5"/>
      <c r="K109" s="5"/>
      <c r="L109" s="5"/>
      <c r="M109" s="5"/>
      <c r="N109" s="5"/>
      <c r="O109" s="5"/>
    </row>
    <row r="110" spans="2:15" s="6" customFormat="1" ht="11.25" customHeight="1">
      <c r="B110" s="9"/>
      <c r="C110" s="5"/>
      <c r="F110" s="8"/>
      <c r="G110" s="8"/>
      <c r="H110" s="7"/>
      <c r="I110" s="7"/>
      <c r="J110" s="5"/>
      <c r="K110" s="5"/>
      <c r="L110" s="5"/>
      <c r="M110" s="5"/>
      <c r="N110" s="5"/>
      <c r="O110" s="5"/>
    </row>
    <row r="111" spans="2:15" s="6" customFormat="1" ht="11.25" customHeight="1">
      <c r="B111" s="9"/>
      <c r="C111" s="5"/>
      <c r="F111" s="8"/>
      <c r="G111" s="8"/>
      <c r="H111" s="7"/>
      <c r="I111" s="7"/>
      <c r="J111" s="5"/>
      <c r="K111" s="5"/>
      <c r="L111" s="5"/>
      <c r="M111" s="5"/>
      <c r="N111" s="5"/>
      <c r="O111" s="5"/>
    </row>
    <row r="112" spans="2:15" s="6" customFormat="1" ht="11.25" customHeight="1">
      <c r="B112" s="9"/>
      <c r="C112" s="5"/>
      <c r="F112" s="8"/>
      <c r="G112" s="8"/>
      <c r="H112" s="7"/>
      <c r="I112" s="7"/>
      <c r="J112" s="5"/>
      <c r="K112" s="5"/>
      <c r="L112" s="5"/>
      <c r="M112" s="5"/>
      <c r="N112" s="5"/>
      <c r="O112" s="5"/>
    </row>
    <row r="113" spans="2:15" s="6" customFormat="1" ht="17.25" customHeight="1">
      <c r="B113" s="9"/>
      <c r="C113" s="5"/>
      <c r="F113" s="8"/>
      <c r="G113" s="8"/>
      <c r="H113" s="7"/>
      <c r="I113" s="7"/>
      <c r="J113" s="5"/>
      <c r="K113" s="5"/>
      <c r="L113" s="5"/>
      <c r="M113" s="5"/>
      <c r="N113" s="5"/>
      <c r="O113" s="5"/>
    </row>
    <row r="114" spans="2:15" s="6" customFormat="1" ht="11.25" customHeight="1">
      <c r="B114" s="9"/>
      <c r="C114" s="5"/>
      <c r="F114" s="8"/>
      <c r="G114" s="8"/>
      <c r="H114" s="7"/>
      <c r="I114" s="7"/>
      <c r="J114" s="5"/>
      <c r="K114" s="5"/>
      <c r="L114" s="5"/>
      <c r="M114" s="5"/>
      <c r="N114" s="5"/>
      <c r="O114" s="5"/>
    </row>
    <row r="115" spans="2:15" s="6" customFormat="1" ht="11.25" customHeight="1">
      <c r="B115" s="9"/>
      <c r="C115" s="5"/>
      <c r="F115" s="8"/>
      <c r="G115" s="8"/>
      <c r="H115" s="7"/>
      <c r="I115" s="7"/>
      <c r="J115" s="5"/>
      <c r="K115" s="5"/>
      <c r="L115" s="5"/>
      <c r="M115" s="5"/>
      <c r="N115" s="5"/>
      <c r="O115" s="5"/>
    </row>
    <row r="116" spans="2:15" s="6" customFormat="1" ht="11.25" customHeight="1">
      <c r="B116" s="9"/>
      <c r="C116" s="5"/>
      <c r="F116" s="8"/>
      <c r="G116" s="8"/>
      <c r="H116" s="7"/>
      <c r="I116" s="7"/>
      <c r="J116" s="5"/>
      <c r="K116" s="5"/>
      <c r="L116" s="5"/>
      <c r="M116" s="5"/>
      <c r="N116" s="5"/>
      <c r="O116" s="5"/>
    </row>
    <row r="117" spans="2:15" s="6" customFormat="1" ht="11.25" customHeight="1">
      <c r="B117" s="9"/>
      <c r="C117" s="5"/>
      <c r="F117" s="8"/>
      <c r="G117" s="8"/>
      <c r="H117" s="7"/>
      <c r="I117" s="7"/>
      <c r="J117" s="5"/>
      <c r="K117" s="5"/>
      <c r="L117" s="5"/>
      <c r="M117" s="5"/>
      <c r="N117" s="5"/>
      <c r="O117" s="5"/>
    </row>
    <row r="118" spans="2:15" s="6" customFormat="1" ht="11.25" customHeight="1">
      <c r="B118" s="9"/>
      <c r="C118" s="5"/>
      <c r="F118" s="8"/>
      <c r="G118" s="8"/>
      <c r="H118" s="7"/>
      <c r="I118" s="7"/>
      <c r="J118" s="5"/>
      <c r="K118" s="5"/>
      <c r="L118" s="5"/>
      <c r="M118" s="5"/>
      <c r="N118" s="5"/>
      <c r="O118" s="5"/>
    </row>
    <row r="119" spans="2:15" s="6" customFormat="1" ht="11.25" customHeight="1">
      <c r="B119" s="9"/>
      <c r="C119" s="5"/>
      <c r="F119" s="8"/>
      <c r="G119" s="8"/>
      <c r="H119" s="7"/>
      <c r="I119" s="7"/>
      <c r="J119" s="5"/>
      <c r="K119" s="5"/>
      <c r="L119" s="5"/>
      <c r="M119" s="5"/>
      <c r="N119" s="5"/>
      <c r="O119" s="5"/>
    </row>
    <row r="120" spans="2:15" s="6" customFormat="1" ht="11.25" customHeight="1">
      <c r="B120" s="9"/>
      <c r="C120" s="5"/>
      <c r="F120" s="8"/>
      <c r="G120" s="8"/>
      <c r="H120" s="7"/>
      <c r="I120" s="7"/>
      <c r="J120" s="5"/>
      <c r="K120" s="5"/>
      <c r="L120" s="5"/>
      <c r="M120" s="5"/>
      <c r="N120" s="5"/>
      <c r="O120" s="5"/>
    </row>
    <row r="121" spans="2:15" s="6" customFormat="1" ht="11.25" customHeight="1">
      <c r="B121" s="9"/>
      <c r="C121" s="5"/>
      <c r="F121" s="8"/>
      <c r="G121" s="8"/>
      <c r="H121" s="7"/>
      <c r="I121" s="7"/>
      <c r="J121" s="5"/>
      <c r="K121" s="5"/>
      <c r="L121" s="5"/>
      <c r="M121" s="5"/>
      <c r="N121" s="5"/>
      <c r="O121" s="5"/>
    </row>
    <row r="122" spans="2:15" s="6" customFormat="1" ht="11.25" customHeight="1">
      <c r="B122" s="9"/>
      <c r="C122" s="5"/>
      <c r="F122" s="8"/>
      <c r="G122" s="8"/>
      <c r="H122" s="7"/>
      <c r="I122" s="7"/>
      <c r="J122" s="5"/>
      <c r="K122" s="5"/>
      <c r="L122" s="5"/>
      <c r="M122" s="5"/>
      <c r="N122" s="5"/>
      <c r="O122" s="5"/>
    </row>
    <row r="123" spans="2:15" s="6" customFormat="1" ht="11.25" customHeight="1">
      <c r="B123" s="9"/>
      <c r="C123" s="5"/>
      <c r="F123" s="8"/>
      <c r="G123" s="8"/>
      <c r="H123" s="7"/>
      <c r="I123" s="7"/>
      <c r="J123" s="5"/>
      <c r="K123" s="5"/>
      <c r="L123" s="5"/>
      <c r="M123" s="5"/>
      <c r="N123" s="5"/>
      <c r="O123" s="5"/>
    </row>
    <row r="124" spans="2:15" s="6" customFormat="1" ht="11.25" customHeight="1">
      <c r="B124" s="9"/>
      <c r="C124" s="5"/>
      <c r="F124" s="8"/>
      <c r="G124" s="8"/>
      <c r="H124" s="7"/>
      <c r="I124" s="7"/>
      <c r="J124" s="5"/>
      <c r="K124" s="5"/>
      <c r="L124" s="5"/>
      <c r="M124" s="5"/>
      <c r="N124" s="5"/>
      <c r="O124" s="5"/>
    </row>
    <row r="125" spans="2:15" s="6" customFormat="1" ht="11.25" customHeight="1">
      <c r="B125" s="9"/>
      <c r="C125" s="5"/>
      <c r="F125" s="8"/>
      <c r="G125" s="8"/>
      <c r="H125" s="7"/>
      <c r="I125" s="7"/>
      <c r="J125" s="5"/>
      <c r="K125" s="5"/>
      <c r="L125" s="5"/>
      <c r="M125" s="5"/>
      <c r="N125" s="5"/>
      <c r="O125" s="5"/>
    </row>
    <row r="126" spans="2:15" s="6" customFormat="1" ht="18.75" customHeight="1">
      <c r="B126" s="9"/>
      <c r="C126" s="5"/>
      <c r="F126" s="8"/>
      <c r="G126" s="8"/>
      <c r="H126" s="7"/>
      <c r="I126" s="7"/>
      <c r="J126" s="5"/>
      <c r="K126" s="5"/>
      <c r="L126" s="5"/>
      <c r="M126" s="5"/>
      <c r="N126" s="5"/>
      <c r="O126" s="5"/>
    </row>
    <row r="127" spans="2:15" s="6" customFormat="1" ht="13.5" customHeight="1">
      <c r="B127" s="9"/>
      <c r="C127" s="5"/>
      <c r="F127" s="8"/>
      <c r="G127" s="8"/>
      <c r="H127" s="7"/>
      <c r="I127" s="7"/>
      <c r="J127" s="5"/>
      <c r="K127" s="5"/>
      <c r="L127" s="5"/>
      <c r="M127" s="5"/>
      <c r="N127" s="5"/>
      <c r="O127" s="5"/>
    </row>
    <row r="128" spans="2:15" s="6" customFormat="1" ht="11.25" customHeight="1">
      <c r="B128" s="9"/>
      <c r="C128" s="5"/>
      <c r="F128" s="8"/>
      <c r="G128" s="8"/>
      <c r="H128" s="7"/>
      <c r="I128" s="7"/>
      <c r="J128" s="5"/>
      <c r="K128" s="5"/>
      <c r="L128" s="5"/>
      <c r="M128" s="5"/>
      <c r="N128" s="5"/>
      <c r="O128" s="5"/>
    </row>
    <row r="129" spans="2:15" s="6" customFormat="1" ht="11.25" customHeight="1">
      <c r="B129" s="9"/>
      <c r="C129" s="5"/>
      <c r="F129" s="8"/>
      <c r="G129" s="8"/>
      <c r="H129" s="7"/>
      <c r="I129" s="7"/>
      <c r="J129" s="5"/>
      <c r="K129" s="5"/>
      <c r="L129" s="5"/>
      <c r="M129" s="5"/>
      <c r="N129" s="5"/>
      <c r="O129" s="5"/>
    </row>
    <row r="130" spans="2:15" s="6" customFormat="1" ht="11.25" customHeight="1">
      <c r="B130" s="9"/>
      <c r="C130" s="5"/>
      <c r="F130" s="8"/>
      <c r="G130" s="8"/>
      <c r="H130" s="7"/>
      <c r="I130" s="7"/>
      <c r="J130" s="5"/>
      <c r="K130" s="5"/>
      <c r="L130" s="5"/>
      <c r="M130" s="5"/>
      <c r="N130" s="5"/>
      <c r="O130" s="5"/>
    </row>
    <row r="131" spans="2:15" s="6" customFormat="1" ht="11.25" customHeight="1">
      <c r="B131" s="9"/>
      <c r="C131" s="5"/>
      <c r="F131" s="8"/>
      <c r="G131" s="8"/>
      <c r="H131" s="7"/>
      <c r="I131" s="7"/>
      <c r="J131" s="5"/>
      <c r="K131" s="5"/>
      <c r="L131" s="5"/>
      <c r="M131" s="5"/>
      <c r="N131" s="5"/>
      <c r="O131" s="5"/>
    </row>
    <row r="132" spans="2:15" s="6" customFormat="1" ht="11.25" customHeight="1">
      <c r="B132" s="9"/>
      <c r="C132" s="5"/>
      <c r="F132" s="8"/>
      <c r="G132" s="8"/>
      <c r="H132" s="7"/>
      <c r="I132" s="7"/>
      <c r="J132" s="5"/>
      <c r="K132" s="5"/>
      <c r="L132" s="5"/>
      <c r="M132" s="5"/>
      <c r="N132" s="5"/>
      <c r="O132" s="5"/>
    </row>
    <row r="133" spans="2:15" s="6" customFormat="1" ht="11.25" customHeight="1">
      <c r="B133" s="9"/>
      <c r="C133" s="5"/>
      <c r="F133" s="8"/>
      <c r="G133" s="8"/>
      <c r="H133" s="7"/>
      <c r="I133" s="7"/>
      <c r="J133" s="5"/>
      <c r="K133" s="5"/>
      <c r="L133" s="5"/>
      <c r="M133" s="5"/>
      <c r="N133" s="5"/>
      <c r="O133" s="5"/>
    </row>
    <row r="134" spans="2:15" s="6" customFormat="1" ht="21" customHeight="1">
      <c r="B134" s="9"/>
      <c r="C134" s="5"/>
      <c r="F134" s="8"/>
      <c r="G134" s="8"/>
      <c r="H134" s="7"/>
      <c r="I134" s="7"/>
      <c r="J134" s="5"/>
      <c r="K134" s="5"/>
      <c r="L134" s="5"/>
      <c r="M134" s="5"/>
      <c r="N134" s="5"/>
      <c r="O134" s="5"/>
    </row>
    <row r="135" spans="2:15" s="6" customFormat="1" ht="11.25" customHeight="1">
      <c r="B135" s="9"/>
      <c r="C135" s="5"/>
      <c r="F135" s="8"/>
      <c r="G135" s="8"/>
      <c r="H135" s="7"/>
      <c r="I135" s="7"/>
      <c r="J135" s="5"/>
      <c r="K135" s="5"/>
      <c r="L135" s="5"/>
      <c r="M135" s="5"/>
      <c r="N135" s="5"/>
      <c r="O135" s="5"/>
    </row>
    <row r="136" spans="2:15" s="6" customFormat="1" ht="11.25" customHeight="1">
      <c r="B136" s="9"/>
      <c r="C136" s="5"/>
      <c r="F136" s="8"/>
      <c r="G136" s="8"/>
      <c r="H136" s="7"/>
      <c r="I136" s="7"/>
      <c r="J136" s="5"/>
      <c r="K136" s="5"/>
      <c r="L136" s="5"/>
      <c r="M136" s="5"/>
      <c r="N136" s="5"/>
      <c r="O136" s="5"/>
    </row>
    <row r="137" spans="2:15" s="6" customFormat="1" ht="11.25" customHeight="1">
      <c r="B137" s="9"/>
      <c r="C137" s="5"/>
      <c r="F137" s="8"/>
      <c r="G137" s="8"/>
      <c r="H137" s="7"/>
      <c r="I137" s="7"/>
      <c r="J137" s="5"/>
      <c r="K137" s="5"/>
      <c r="L137" s="5"/>
      <c r="M137" s="5"/>
      <c r="N137" s="5"/>
      <c r="O137" s="5"/>
    </row>
    <row r="138" spans="2:15" s="6" customFormat="1" ht="11.25" customHeight="1">
      <c r="B138" s="9"/>
      <c r="C138" s="5"/>
      <c r="F138" s="8"/>
      <c r="G138" s="8"/>
      <c r="H138" s="7"/>
      <c r="I138" s="7"/>
      <c r="J138" s="5"/>
      <c r="K138" s="5"/>
      <c r="L138" s="5"/>
      <c r="M138" s="5"/>
      <c r="N138" s="5"/>
      <c r="O138" s="5"/>
    </row>
    <row r="139" spans="2:15" s="6" customFormat="1" ht="11.25" customHeight="1">
      <c r="B139" s="9"/>
      <c r="C139" s="5"/>
      <c r="F139" s="8"/>
      <c r="G139" s="8"/>
      <c r="H139" s="7"/>
      <c r="I139" s="7"/>
      <c r="J139" s="5"/>
      <c r="K139" s="5"/>
      <c r="L139" s="5"/>
      <c r="M139" s="5"/>
      <c r="N139" s="5"/>
      <c r="O139" s="5"/>
    </row>
    <row r="140" spans="2:15" ht="16.5" customHeight="1"/>
    <row r="141" spans="2:15" ht="11.25" customHeight="1"/>
    <row r="142" spans="2:15" ht="11.25" customHeight="1"/>
    <row r="143" spans="2:15" ht="11.25" customHeight="1"/>
    <row r="144" spans="2:15" ht="11.25" customHeight="1"/>
    <row r="145" spans="2:9" ht="11.25" customHeight="1"/>
    <row r="146" spans="2:9" ht="11.25" customHeight="1"/>
    <row r="147" spans="2:9" ht="11.25" customHeight="1"/>
    <row r="148" spans="2:9" ht="11.25" customHeight="1"/>
    <row r="149" spans="2:9" ht="28.5" customHeight="1"/>
    <row r="150" spans="2:9" ht="11.25" customHeight="1"/>
    <row r="151" spans="2:9" ht="15" customHeight="1"/>
    <row r="152" spans="2:9" ht="15" customHeight="1"/>
    <row r="153" spans="2:9" ht="69.75" customHeight="1"/>
    <row r="154" spans="2:9" s="10" customFormat="1" ht="15" customHeight="1">
      <c r="B154" s="9"/>
      <c r="C154" s="5"/>
      <c r="D154" s="6"/>
      <c r="E154" s="6"/>
      <c r="F154" s="8"/>
      <c r="G154" s="8"/>
      <c r="H154" s="7"/>
      <c r="I154" s="7"/>
    </row>
    <row r="155" spans="2:9" s="10" customFormat="1" ht="11.25" customHeight="1">
      <c r="B155" s="9"/>
      <c r="C155" s="5"/>
      <c r="D155" s="6"/>
      <c r="E155" s="6"/>
      <c r="F155" s="8"/>
      <c r="G155" s="8"/>
      <c r="H155" s="7"/>
      <c r="I155" s="7"/>
    </row>
    <row r="156" spans="2:9" ht="11.25" customHeight="1"/>
    <row r="157" spans="2:9" s="11" customFormat="1" ht="12" customHeight="1">
      <c r="B157" s="9"/>
      <c r="C157" s="5"/>
      <c r="D157" s="6"/>
      <c r="E157" s="6"/>
      <c r="F157" s="8"/>
      <c r="G157" s="8"/>
      <c r="H157" s="7"/>
      <c r="I157" s="7"/>
    </row>
    <row r="158" spans="2:9" s="11" customFormat="1" ht="18" customHeight="1">
      <c r="B158" s="9"/>
      <c r="C158" s="5"/>
      <c r="D158" s="6"/>
      <c r="E158" s="6"/>
      <c r="F158" s="8"/>
      <c r="G158" s="8"/>
      <c r="H158" s="7"/>
      <c r="I158" s="7"/>
    </row>
    <row r="159" spans="2:9" ht="15" customHeight="1"/>
    <row r="160" spans="2:9" ht="11.25" customHeight="1"/>
    <row r="161" spans="2:15" ht="15" customHeight="1"/>
    <row r="162" spans="2:15" ht="11.25" customHeight="1"/>
    <row r="163" spans="2:15" ht="11.25" customHeight="1"/>
    <row r="164" spans="2:15" ht="11.25" customHeight="1"/>
    <row r="165" spans="2:15" ht="11.25" customHeight="1"/>
    <row r="166" spans="2:15" ht="20.25" customHeight="1"/>
    <row r="167" spans="2:15" ht="11.25" customHeight="1"/>
    <row r="168" spans="2:15" ht="11.25" customHeight="1"/>
    <row r="169" spans="2:15" ht="11.25" customHeight="1"/>
    <row r="170" spans="2:15" ht="11.25" customHeight="1"/>
    <row r="171" spans="2:15" ht="31.5" customHeight="1"/>
    <row r="172" spans="2:15" s="6" customFormat="1" ht="11.25" customHeight="1">
      <c r="B172" s="9"/>
      <c r="C172" s="5"/>
      <c r="F172" s="8"/>
      <c r="G172" s="8"/>
      <c r="H172" s="7"/>
      <c r="I172" s="7"/>
      <c r="J172" s="5"/>
      <c r="K172" s="5"/>
      <c r="L172" s="5"/>
      <c r="M172" s="5"/>
      <c r="N172" s="5"/>
      <c r="O172" s="5"/>
    </row>
    <row r="173" spans="2:15" s="6" customFormat="1" ht="11.25" customHeight="1">
      <c r="B173" s="9"/>
      <c r="C173" s="5"/>
      <c r="F173" s="8"/>
      <c r="G173" s="8"/>
      <c r="H173" s="7"/>
      <c r="I173" s="7"/>
      <c r="J173" s="5"/>
      <c r="K173" s="5"/>
      <c r="L173" s="5"/>
      <c r="M173" s="5"/>
      <c r="N173" s="5"/>
      <c r="O173" s="5"/>
    </row>
    <row r="174" spans="2:15" s="6" customFormat="1" ht="18.75" customHeight="1">
      <c r="B174" s="9"/>
      <c r="C174" s="5"/>
      <c r="F174" s="8"/>
      <c r="G174" s="8"/>
      <c r="H174" s="7"/>
      <c r="I174" s="7"/>
      <c r="J174" s="5"/>
      <c r="K174" s="5"/>
      <c r="L174" s="5"/>
      <c r="M174" s="5"/>
      <c r="N174" s="5"/>
      <c r="O174" s="5"/>
    </row>
    <row r="175" spans="2:15" s="6" customFormat="1" ht="11.25" customHeight="1">
      <c r="B175" s="9"/>
      <c r="C175" s="5"/>
      <c r="F175" s="8"/>
      <c r="G175" s="8"/>
      <c r="H175" s="7"/>
      <c r="I175" s="7"/>
      <c r="J175" s="5"/>
      <c r="K175" s="5"/>
      <c r="L175" s="5"/>
      <c r="M175" s="5"/>
      <c r="N175" s="5"/>
      <c r="O175" s="5"/>
    </row>
    <row r="176" spans="2:15" s="6" customFormat="1" ht="11.25" customHeight="1">
      <c r="B176" s="9"/>
      <c r="C176" s="5"/>
      <c r="F176" s="8"/>
      <c r="G176" s="8"/>
      <c r="H176" s="7"/>
      <c r="I176" s="7"/>
      <c r="J176" s="5"/>
      <c r="K176" s="5"/>
      <c r="L176" s="5"/>
      <c r="M176" s="5"/>
      <c r="N176" s="5"/>
      <c r="O176" s="5"/>
    </row>
    <row r="177" spans="2:15" s="6" customFormat="1" ht="11.25" customHeight="1">
      <c r="B177" s="9"/>
      <c r="C177" s="5"/>
      <c r="F177" s="8"/>
      <c r="G177" s="8"/>
      <c r="H177" s="7"/>
      <c r="I177" s="7"/>
      <c r="J177" s="5"/>
      <c r="K177" s="5"/>
      <c r="L177" s="5"/>
      <c r="M177" s="5"/>
      <c r="N177" s="5"/>
      <c r="O177" s="5"/>
    </row>
    <row r="178" spans="2:15" s="6" customFormat="1" ht="11.25" customHeight="1">
      <c r="B178" s="9"/>
      <c r="C178" s="5"/>
      <c r="F178" s="8"/>
      <c r="G178" s="8"/>
      <c r="H178" s="7"/>
      <c r="I178" s="7"/>
      <c r="J178" s="5"/>
      <c r="K178" s="5"/>
      <c r="L178" s="5"/>
      <c r="M178" s="5"/>
      <c r="N178" s="5"/>
      <c r="O178" s="5"/>
    </row>
    <row r="179" spans="2:15" s="6" customFormat="1" ht="11.25" customHeight="1">
      <c r="B179" s="9"/>
      <c r="C179" s="5"/>
      <c r="F179" s="8"/>
      <c r="G179" s="8"/>
      <c r="H179" s="7"/>
      <c r="I179" s="7"/>
      <c r="J179" s="5"/>
      <c r="K179" s="5"/>
      <c r="L179" s="5"/>
      <c r="M179" s="5"/>
      <c r="N179" s="5"/>
      <c r="O179" s="5"/>
    </row>
    <row r="180" spans="2:15" s="6" customFormat="1" ht="11.25" customHeight="1">
      <c r="B180" s="9"/>
      <c r="C180" s="5"/>
      <c r="F180" s="8"/>
      <c r="G180" s="8"/>
      <c r="H180" s="7"/>
      <c r="I180" s="7"/>
      <c r="J180" s="5"/>
      <c r="K180" s="5"/>
      <c r="L180" s="5"/>
      <c r="M180" s="5"/>
      <c r="N180" s="5"/>
      <c r="O180" s="5"/>
    </row>
    <row r="181" spans="2:15" s="6" customFormat="1" ht="11.25" customHeight="1">
      <c r="B181" s="9"/>
      <c r="C181" s="5"/>
      <c r="F181" s="8"/>
      <c r="G181" s="8"/>
      <c r="H181" s="7"/>
      <c r="I181" s="7"/>
      <c r="J181" s="5"/>
      <c r="K181" s="5"/>
      <c r="L181" s="5"/>
      <c r="M181" s="5"/>
      <c r="N181" s="5"/>
      <c r="O181" s="5"/>
    </row>
    <row r="182" spans="2:15" s="6" customFormat="1" ht="11.25" customHeight="1">
      <c r="B182" s="9"/>
      <c r="C182" s="5"/>
      <c r="F182" s="8"/>
      <c r="G182" s="8"/>
      <c r="H182" s="7"/>
      <c r="I182" s="7"/>
      <c r="J182" s="5"/>
      <c r="K182" s="5"/>
      <c r="L182" s="5"/>
      <c r="M182" s="5"/>
      <c r="N182" s="5"/>
      <c r="O182" s="5"/>
    </row>
    <row r="183" spans="2:15" s="6" customFormat="1" ht="11.25" customHeight="1">
      <c r="B183" s="9"/>
      <c r="C183" s="5"/>
      <c r="F183" s="8"/>
      <c r="G183" s="8"/>
      <c r="H183" s="7"/>
      <c r="I183" s="7"/>
      <c r="J183" s="5"/>
      <c r="K183" s="5"/>
      <c r="L183" s="5"/>
      <c r="M183" s="5"/>
      <c r="N183" s="5"/>
      <c r="O183" s="5"/>
    </row>
    <row r="184" spans="2:15" s="6" customFormat="1" ht="11.25" customHeight="1">
      <c r="B184" s="9"/>
      <c r="C184" s="5"/>
      <c r="F184" s="8"/>
      <c r="G184" s="8"/>
      <c r="H184" s="7"/>
      <c r="I184" s="7"/>
      <c r="J184" s="5"/>
      <c r="K184" s="5"/>
      <c r="L184" s="5"/>
      <c r="M184" s="5"/>
      <c r="N184" s="5"/>
      <c r="O184" s="5"/>
    </row>
    <row r="185" spans="2:15" s="6" customFormat="1" ht="11.25" customHeight="1">
      <c r="B185" s="9"/>
      <c r="C185" s="5"/>
      <c r="F185" s="8"/>
      <c r="G185" s="8"/>
      <c r="H185" s="7"/>
      <c r="I185" s="7"/>
      <c r="J185" s="5"/>
      <c r="K185" s="5"/>
      <c r="L185" s="5"/>
      <c r="M185" s="5"/>
      <c r="N185" s="5"/>
      <c r="O185" s="5"/>
    </row>
    <row r="186" spans="2:15" s="6" customFormat="1" ht="39.75" customHeight="1">
      <c r="B186" s="9"/>
      <c r="C186" s="5"/>
      <c r="F186" s="8"/>
      <c r="G186" s="8"/>
      <c r="H186" s="7"/>
      <c r="I186" s="7"/>
      <c r="J186" s="5"/>
      <c r="K186" s="5"/>
      <c r="L186" s="5"/>
      <c r="M186" s="5"/>
      <c r="N186" s="5"/>
      <c r="O186" s="5"/>
    </row>
    <row r="187" spans="2:15" s="6" customFormat="1" ht="11.25" customHeight="1">
      <c r="B187" s="9"/>
      <c r="C187" s="5"/>
      <c r="F187" s="8"/>
      <c r="G187" s="8"/>
      <c r="H187" s="7"/>
      <c r="I187" s="7"/>
      <c r="J187" s="5"/>
      <c r="K187" s="5"/>
      <c r="L187" s="5"/>
      <c r="M187" s="5"/>
      <c r="N187" s="5"/>
      <c r="O187" s="5"/>
    </row>
    <row r="188" spans="2:15" s="6" customFormat="1" ht="11.25" customHeight="1">
      <c r="B188" s="9"/>
      <c r="C188" s="5"/>
      <c r="F188" s="8"/>
      <c r="G188" s="8"/>
      <c r="H188" s="7"/>
      <c r="I188" s="7"/>
      <c r="J188" s="5"/>
      <c r="K188" s="5"/>
      <c r="L188" s="5"/>
      <c r="M188" s="5"/>
      <c r="N188" s="5"/>
      <c r="O188" s="5"/>
    </row>
    <row r="189" spans="2:15" s="6" customFormat="1" ht="11.25" customHeight="1">
      <c r="B189" s="9"/>
      <c r="C189" s="5"/>
      <c r="F189" s="8"/>
      <c r="G189" s="8"/>
      <c r="H189" s="7"/>
      <c r="I189" s="7"/>
      <c r="J189" s="5"/>
      <c r="K189" s="5"/>
      <c r="L189" s="5"/>
      <c r="M189" s="5"/>
      <c r="N189" s="5"/>
      <c r="O189" s="5"/>
    </row>
    <row r="190" spans="2:15" s="6" customFormat="1" ht="11.25" customHeight="1">
      <c r="B190" s="9"/>
      <c r="C190" s="5"/>
      <c r="F190" s="8"/>
      <c r="G190" s="8"/>
      <c r="H190" s="7"/>
      <c r="I190" s="7"/>
      <c r="J190" s="5"/>
      <c r="K190" s="5"/>
      <c r="L190" s="5"/>
      <c r="M190" s="5"/>
      <c r="N190" s="5"/>
      <c r="O190" s="5"/>
    </row>
    <row r="191" spans="2:15" s="6" customFormat="1" ht="11.25" customHeight="1">
      <c r="B191" s="9"/>
      <c r="C191" s="5"/>
      <c r="F191" s="8"/>
      <c r="G191" s="8"/>
      <c r="H191" s="7"/>
      <c r="I191" s="7"/>
      <c r="J191" s="5"/>
      <c r="K191" s="5"/>
      <c r="L191" s="5"/>
      <c r="M191" s="5"/>
      <c r="N191" s="5"/>
      <c r="O191" s="5"/>
    </row>
    <row r="192" spans="2:15" s="6" customFormat="1" ht="11.25" customHeight="1">
      <c r="B192" s="9"/>
      <c r="C192" s="5"/>
      <c r="F192" s="8"/>
      <c r="G192" s="8"/>
      <c r="H192" s="7"/>
      <c r="I192" s="7"/>
      <c r="J192" s="5"/>
      <c r="K192" s="5"/>
      <c r="L192" s="5"/>
      <c r="M192" s="5"/>
      <c r="N192" s="5"/>
      <c r="O192" s="5"/>
    </row>
    <row r="193" spans="2:15" s="6" customFormat="1" ht="11.25" customHeight="1">
      <c r="B193" s="9"/>
      <c r="C193" s="5"/>
      <c r="F193" s="8"/>
      <c r="G193" s="8"/>
      <c r="H193" s="7"/>
      <c r="I193" s="7"/>
      <c r="J193" s="5"/>
      <c r="K193" s="5"/>
      <c r="L193" s="5"/>
      <c r="M193" s="5"/>
      <c r="N193" s="5"/>
      <c r="O193" s="5"/>
    </row>
    <row r="194" spans="2:15" s="6" customFormat="1" ht="11.25" customHeight="1">
      <c r="B194" s="9"/>
      <c r="C194" s="5"/>
      <c r="F194" s="8"/>
      <c r="G194" s="8"/>
      <c r="H194" s="7"/>
      <c r="I194" s="7"/>
      <c r="J194" s="5"/>
      <c r="K194" s="5"/>
      <c r="L194" s="5"/>
      <c r="M194" s="5"/>
      <c r="N194" s="5"/>
      <c r="O194" s="5"/>
    </row>
    <row r="195" spans="2:15" s="6" customFormat="1" ht="11.25" customHeight="1">
      <c r="B195" s="9"/>
      <c r="C195" s="5"/>
      <c r="F195" s="8"/>
      <c r="G195" s="8"/>
      <c r="H195" s="7"/>
      <c r="I195" s="7"/>
      <c r="J195" s="5"/>
      <c r="K195" s="5"/>
      <c r="L195" s="5"/>
      <c r="M195" s="5"/>
      <c r="N195" s="5"/>
      <c r="O195" s="5"/>
    </row>
    <row r="196" spans="2:15" s="6" customFormat="1" ht="11.25" customHeight="1">
      <c r="B196" s="9"/>
      <c r="C196" s="5"/>
      <c r="F196" s="8"/>
      <c r="G196" s="8"/>
      <c r="H196" s="7"/>
      <c r="I196" s="7"/>
      <c r="J196" s="5"/>
      <c r="K196" s="5"/>
      <c r="L196" s="5"/>
      <c r="M196" s="5"/>
      <c r="N196" s="5"/>
      <c r="O196" s="5"/>
    </row>
    <row r="197" spans="2:15" s="6" customFormat="1" ht="11.25" customHeight="1">
      <c r="B197" s="9"/>
      <c r="C197" s="5"/>
      <c r="F197" s="8"/>
      <c r="G197" s="8"/>
      <c r="H197" s="7"/>
      <c r="I197" s="7"/>
      <c r="J197" s="5"/>
      <c r="K197" s="5"/>
      <c r="L197" s="5"/>
      <c r="M197" s="5"/>
      <c r="N197" s="5"/>
      <c r="O197" s="5"/>
    </row>
    <row r="198" spans="2:15" s="6" customFormat="1" ht="11.25" customHeight="1">
      <c r="B198" s="9"/>
      <c r="C198" s="5"/>
      <c r="F198" s="8"/>
      <c r="G198" s="8"/>
      <c r="H198" s="7"/>
      <c r="I198" s="7"/>
      <c r="J198" s="5"/>
      <c r="K198" s="5"/>
      <c r="L198" s="5"/>
      <c r="M198" s="5"/>
      <c r="N198" s="5"/>
      <c r="O198" s="5"/>
    </row>
    <row r="199" spans="2:15" s="6" customFormat="1" ht="11.25" customHeight="1">
      <c r="B199" s="9"/>
      <c r="C199" s="5"/>
      <c r="F199" s="8"/>
      <c r="G199" s="8"/>
      <c r="H199" s="7"/>
      <c r="I199" s="7"/>
      <c r="J199" s="5"/>
      <c r="K199" s="5"/>
      <c r="L199" s="5"/>
      <c r="M199" s="5"/>
      <c r="N199" s="5"/>
      <c r="O199" s="5"/>
    </row>
    <row r="200" spans="2:15" s="6" customFormat="1" ht="17.25" customHeight="1">
      <c r="B200" s="9"/>
      <c r="C200" s="5"/>
      <c r="F200" s="8"/>
      <c r="G200" s="8"/>
      <c r="H200" s="7"/>
      <c r="I200" s="7"/>
      <c r="J200" s="5"/>
      <c r="K200" s="5"/>
      <c r="L200" s="5"/>
      <c r="M200" s="5"/>
      <c r="N200" s="5"/>
      <c r="O200" s="5"/>
    </row>
    <row r="201" spans="2:15" s="6" customFormat="1" ht="11.25" customHeight="1">
      <c r="B201" s="9"/>
      <c r="C201" s="5"/>
      <c r="F201" s="8"/>
      <c r="G201" s="8"/>
      <c r="H201" s="7"/>
      <c r="I201" s="7"/>
      <c r="J201" s="5"/>
      <c r="K201" s="5"/>
      <c r="L201" s="5"/>
      <c r="M201" s="5"/>
      <c r="N201" s="5"/>
      <c r="O201" s="5"/>
    </row>
    <row r="202" spans="2:15" s="6" customFormat="1" ht="11.25" customHeight="1">
      <c r="B202" s="9"/>
      <c r="C202" s="5"/>
      <c r="F202" s="8"/>
      <c r="G202" s="8"/>
      <c r="H202" s="7"/>
      <c r="I202" s="7"/>
      <c r="J202" s="5"/>
      <c r="K202" s="5"/>
      <c r="L202" s="5"/>
      <c r="M202" s="5"/>
      <c r="N202" s="5"/>
      <c r="O202" s="5"/>
    </row>
    <row r="203" spans="2:15" s="6" customFormat="1" ht="11.25" customHeight="1">
      <c r="B203" s="9"/>
      <c r="C203" s="5"/>
      <c r="F203" s="8"/>
      <c r="G203" s="8"/>
      <c r="H203" s="7"/>
      <c r="I203" s="7"/>
      <c r="J203" s="5"/>
      <c r="K203" s="5"/>
      <c r="L203" s="5"/>
      <c r="M203" s="5"/>
      <c r="N203" s="5"/>
      <c r="O203" s="5"/>
    </row>
    <row r="204" spans="2:15" ht="11.25" customHeight="1"/>
    <row r="205" spans="2:15" ht="11.25" customHeight="1"/>
    <row r="206" spans="2:15" ht="18.75" customHeight="1"/>
    <row r="207" spans="2:15" ht="11.25" customHeight="1"/>
    <row r="208" spans="2:15" ht="11.25" customHeight="1"/>
    <row r="209" spans="2:15" ht="11.25" customHeight="1"/>
    <row r="210" spans="2:15" ht="11.25" customHeight="1"/>
    <row r="211" spans="2:15" ht="11.25" customHeight="1"/>
    <row r="212" spans="2:15" ht="11.25" customHeight="1"/>
    <row r="213" spans="2:15" ht="11.25" customHeight="1"/>
    <row r="214" spans="2:15" ht="11.25" customHeight="1"/>
    <row r="215" spans="2:15" ht="11.25" customHeight="1"/>
    <row r="216" spans="2:15" s="10" customFormat="1" ht="15" customHeight="1">
      <c r="B216" s="9"/>
      <c r="C216" s="5"/>
      <c r="D216" s="6"/>
      <c r="E216" s="6"/>
      <c r="F216" s="8"/>
      <c r="G216" s="8"/>
      <c r="H216" s="7"/>
      <c r="I216" s="7"/>
    </row>
    <row r="217" spans="2:15" s="11" customFormat="1" ht="12" customHeight="1">
      <c r="B217" s="9"/>
      <c r="C217" s="5"/>
      <c r="D217" s="6"/>
      <c r="E217" s="6"/>
      <c r="F217" s="8"/>
      <c r="G217" s="8"/>
      <c r="H217" s="7"/>
      <c r="I217" s="7"/>
    </row>
    <row r="218" spans="2:15" s="11" customFormat="1" ht="14.25" customHeight="1">
      <c r="B218" s="9"/>
      <c r="C218" s="5"/>
      <c r="D218" s="6"/>
      <c r="E218" s="6"/>
      <c r="F218" s="8"/>
      <c r="G218" s="8"/>
      <c r="H218" s="7"/>
      <c r="I218" s="7"/>
    </row>
    <row r="219" spans="2:15" ht="15" customHeight="1"/>
    <row r="220" spans="2:15" s="6" customFormat="1" ht="11.25" customHeight="1">
      <c r="B220" s="9"/>
      <c r="C220" s="5"/>
      <c r="F220" s="8"/>
      <c r="G220" s="8"/>
      <c r="H220" s="7"/>
      <c r="I220" s="7"/>
      <c r="J220" s="5"/>
      <c r="K220" s="5"/>
      <c r="L220" s="5"/>
      <c r="M220" s="5"/>
      <c r="N220" s="5"/>
      <c r="O220" s="5"/>
    </row>
    <row r="221" spans="2:15" s="6" customFormat="1" ht="11.25" customHeight="1">
      <c r="B221" s="9"/>
      <c r="C221" s="5"/>
      <c r="F221" s="8"/>
      <c r="G221" s="8"/>
      <c r="H221" s="7"/>
      <c r="I221" s="7"/>
      <c r="J221" s="5"/>
      <c r="K221" s="5"/>
      <c r="L221" s="5"/>
      <c r="M221" s="5"/>
      <c r="N221" s="5"/>
      <c r="O221" s="5"/>
    </row>
    <row r="222" spans="2:15" s="6" customFormat="1" ht="24.75" customHeight="1">
      <c r="B222" s="9"/>
      <c r="C222" s="5"/>
      <c r="F222" s="8"/>
      <c r="G222" s="8"/>
      <c r="H222" s="7"/>
      <c r="I222" s="7"/>
      <c r="J222" s="5"/>
      <c r="K222" s="5"/>
      <c r="L222" s="5"/>
      <c r="M222" s="5"/>
      <c r="N222" s="5"/>
      <c r="O222" s="5"/>
    </row>
    <row r="223" spans="2:15" s="6" customFormat="1" ht="11.25" customHeight="1">
      <c r="B223" s="9"/>
      <c r="C223" s="5"/>
      <c r="F223" s="8"/>
      <c r="G223" s="8"/>
      <c r="H223" s="7"/>
      <c r="I223" s="7"/>
      <c r="J223" s="5"/>
      <c r="K223" s="5"/>
      <c r="L223" s="5"/>
      <c r="M223" s="5"/>
      <c r="N223" s="5"/>
      <c r="O223" s="5"/>
    </row>
    <row r="224" spans="2:15" s="6" customFormat="1" ht="11.25" customHeight="1">
      <c r="B224" s="9"/>
      <c r="C224" s="5"/>
      <c r="F224" s="8"/>
      <c r="G224" s="8"/>
      <c r="H224" s="7"/>
      <c r="I224" s="7"/>
      <c r="J224" s="5"/>
      <c r="K224" s="5"/>
      <c r="L224" s="5"/>
      <c r="M224" s="5"/>
      <c r="N224" s="5"/>
      <c r="O224" s="5"/>
    </row>
    <row r="225" spans="2:15" s="6" customFormat="1" ht="11.25" customHeight="1">
      <c r="B225" s="9"/>
      <c r="C225" s="5"/>
      <c r="F225" s="8"/>
      <c r="G225" s="8"/>
      <c r="H225" s="7"/>
      <c r="I225" s="7"/>
      <c r="J225" s="5"/>
      <c r="K225" s="5"/>
      <c r="L225" s="5"/>
      <c r="M225" s="5"/>
      <c r="N225" s="5"/>
      <c r="O225" s="5"/>
    </row>
    <row r="226" spans="2:15" s="6" customFormat="1" ht="11.25" customHeight="1">
      <c r="B226" s="9"/>
      <c r="C226" s="5"/>
      <c r="F226" s="8"/>
      <c r="G226" s="8"/>
      <c r="H226" s="7"/>
      <c r="I226" s="7"/>
      <c r="J226" s="5"/>
      <c r="K226" s="5"/>
      <c r="L226" s="5"/>
      <c r="M226" s="5"/>
      <c r="N226" s="5"/>
      <c r="O226" s="5"/>
    </row>
    <row r="227" spans="2:15" s="6" customFormat="1" ht="11.25" customHeight="1">
      <c r="B227" s="9"/>
      <c r="C227" s="5"/>
      <c r="F227" s="8"/>
      <c r="G227" s="8"/>
      <c r="H227" s="7"/>
      <c r="I227" s="7"/>
      <c r="J227" s="5"/>
      <c r="K227" s="5"/>
      <c r="L227" s="5"/>
      <c r="M227" s="5"/>
      <c r="N227" s="5"/>
      <c r="O227" s="5"/>
    </row>
    <row r="228" spans="2:15" s="6" customFormat="1" ht="11.25" customHeight="1">
      <c r="B228" s="9"/>
      <c r="C228" s="5"/>
      <c r="F228" s="8"/>
      <c r="G228" s="8"/>
      <c r="H228" s="7"/>
      <c r="I228" s="7"/>
      <c r="J228" s="5"/>
      <c r="K228" s="5"/>
      <c r="L228" s="5"/>
      <c r="M228" s="5"/>
      <c r="N228" s="5"/>
      <c r="O228" s="5"/>
    </row>
    <row r="229" spans="2:15" s="6" customFormat="1" ht="11.25" customHeight="1">
      <c r="B229" s="9"/>
      <c r="C229" s="5"/>
      <c r="F229" s="8"/>
      <c r="G229" s="8"/>
      <c r="H229" s="7"/>
      <c r="I229" s="7"/>
      <c r="J229" s="5"/>
      <c r="K229" s="5"/>
      <c r="L229" s="5"/>
      <c r="M229" s="5"/>
      <c r="N229" s="5"/>
      <c r="O229" s="5"/>
    </row>
    <row r="230" spans="2:15" s="6" customFormat="1" ht="11.25" customHeight="1">
      <c r="B230" s="9"/>
      <c r="C230" s="5"/>
      <c r="F230" s="8"/>
      <c r="G230" s="8"/>
      <c r="H230" s="7"/>
      <c r="I230" s="7"/>
      <c r="J230" s="5"/>
      <c r="K230" s="5"/>
      <c r="L230" s="5"/>
      <c r="M230" s="5"/>
      <c r="N230" s="5"/>
      <c r="O230" s="5"/>
    </row>
    <row r="231" spans="2:15" s="6" customFormat="1" ht="16.5" customHeight="1">
      <c r="B231" s="9"/>
      <c r="C231" s="5"/>
      <c r="F231" s="8"/>
      <c r="G231" s="8"/>
      <c r="H231" s="7"/>
      <c r="I231" s="7"/>
      <c r="J231" s="5"/>
      <c r="K231" s="5"/>
      <c r="L231" s="5"/>
      <c r="M231" s="5"/>
      <c r="N231" s="5"/>
      <c r="O231" s="5"/>
    </row>
    <row r="232" spans="2:15" s="6" customFormat="1" ht="11.25" customHeight="1">
      <c r="B232" s="9"/>
      <c r="C232" s="5"/>
      <c r="F232" s="8"/>
      <c r="G232" s="8"/>
      <c r="H232" s="7"/>
      <c r="I232" s="7"/>
      <c r="J232" s="5"/>
      <c r="K232" s="5"/>
      <c r="L232" s="5"/>
      <c r="M232" s="5"/>
      <c r="N232" s="5"/>
      <c r="O232" s="5"/>
    </row>
    <row r="233" spans="2:15" s="6" customFormat="1" ht="11.25" customHeight="1">
      <c r="B233" s="9"/>
      <c r="C233" s="5"/>
      <c r="F233" s="8"/>
      <c r="G233" s="8"/>
      <c r="H233" s="7"/>
      <c r="I233" s="7"/>
      <c r="J233" s="5"/>
      <c r="K233" s="5"/>
      <c r="L233" s="5"/>
      <c r="M233" s="5"/>
      <c r="N233" s="5"/>
      <c r="O233" s="5"/>
    </row>
    <row r="234" spans="2:15" s="6" customFormat="1" ht="11.25" customHeight="1">
      <c r="B234" s="9"/>
      <c r="C234" s="5"/>
      <c r="F234" s="8"/>
      <c r="G234" s="8"/>
      <c r="H234" s="7"/>
      <c r="I234" s="7"/>
      <c r="J234" s="5"/>
      <c r="K234" s="5"/>
      <c r="L234" s="5"/>
      <c r="M234" s="5"/>
      <c r="N234" s="5"/>
      <c r="O234" s="5"/>
    </row>
    <row r="235" spans="2:15" s="6" customFormat="1" ht="11.25" customHeight="1">
      <c r="B235" s="9"/>
      <c r="C235" s="5"/>
      <c r="F235" s="8"/>
      <c r="G235" s="8"/>
      <c r="H235" s="7"/>
      <c r="I235" s="7"/>
      <c r="J235" s="5"/>
      <c r="K235" s="5"/>
      <c r="L235" s="5"/>
      <c r="M235" s="5"/>
      <c r="N235" s="5"/>
      <c r="O235" s="5"/>
    </row>
    <row r="236" spans="2:15" s="6" customFormat="1" ht="11.25" customHeight="1">
      <c r="B236" s="9"/>
      <c r="C236" s="5"/>
      <c r="F236" s="8"/>
      <c r="G236" s="8"/>
      <c r="H236" s="7"/>
      <c r="I236" s="7"/>
      <c r="J236" s="5"/>
      <c r="K236" s="5"/>
      <c r="L236" s="5"/>
      <c r="M236" s="5"/>
      <c r="N236" s="5"/>
      <c r="O236" s="5"/>
    </row>
    <row r="237" spans="2:15" s="6" customFormat="1" ht="11.25" customHeight="1">
      <c r="B237" s="9"/>
      <c r="C237" s="5"/>
      <c r="F237" s="8"/>
      <c r="G237" s="8"/>
      <c r="H237" s="7"/>
      <c r="I237" s="7"/>
      <c r="J237" s="5"/>
      <c r="K237" s="5"/>
      <c r="L237" s="5"/>
      <c r="M237" s="5"/>
      <c r="N237" s="5"/>
      <c r="O237" s="5"/>
    </row>
    <row r="238" spans="2:15" s="6" customFormat="1" ht="11.25" customHeight="1">
      <c r="B238" s="9"/>
      <c r="C238" s="5"/>
      <c r="F238" s="8"/>
      <c r="G238" s="8"/>
      <c r="H238" s="7"/>
      <c r="I238" s="7"/>
      <c r="J238" s="5"/>
      <c r="K238" s="5"/>
      <c r="L238" s="5"/>
      <c r="M238" s="5"/>
      <c r="N238" s="5"/>
      <c r="O238" s="5"/>
    </row>
    <row r="239" spans="2:15" s="6" customFormat="1" ht="52.5" customHeight="1">
      <c r="B239" s="9"/>
      <c r="C239" s="5"/>
      <c r="F239" s="8"/>
      <c r="G239" s="8"/>
      <c r="H239" s="7"/>
      <c r="I239" s="7"/>
      <c r="J239" s="5"/>
      <c r="K239" s="5"/>
      <c r="L239" s="5"/>
      <c r="M239" s="5"/>
      <c r="N239" s="5"/>
      <c r="O239" s="5"/>
    </row>
    <row r="240" spans="2:15" s="6" customFormat="1" ht="11.25" customHeight="1">
      <c r="B240" s="9"/>
      <c r="C240" s="5"/>
      <c r="F240" s="8"/>
      <c r="G240" s="8"/>
      <c r="H240" s="7"/>
      <c r="I240" s="7"/>
      <c r="J240" s="5"/>
      <c r="K240" s="5"/>
      <c r="L240" s="5"/>
      <c r="M240" s="5"/>
      <c r="N240" s="5"/>
      <c r="O240" s="5"/>
    </row>
    <row r="241" spans="2:15" s="6" customFormat="1" ht="17.25" customHeight="1">
      <c r="B241" s="9"/>
      <c r="C241" s="5"/>
      <c r="F241" s="8"/>
      <c r="G241" s="8"/>
      <c r="H241" s="7"/>
      <c r="I241" s="7"/>
      <c r="J241" s="5"/>
      <c r="K241" s="5"/>
      <c r="L241" s="5"/>
      <c r="M241" s="5"/>
      <c r="N241" s="5"/>
      <c r="O241" s="5"/>
    </row>
    <row r="242" spans="2:15" s="6" customFormat="1" ht="11.25" customHeight="1">
      <c r="B242" s="9"/>
      <c r="C242" s="5"/>
      <c r="F242" s="8"/>
      <c r="G242" s="8"/>
      <c r="H242" s="7"/>
      <c r="I242" s="7"/>
      <c r="J242" s="5"/>
      <c r="K242" s="5"/>
      <c r="L242" s="5"/>
      <c r="M242" s="5"/>
      <c r="N242" s="5"/>
      <c r="O242" s="5"/>
    </row>
    <row r="243" spans="2:15" s="6" customFormat="1" ht="11.25" customHeight="1">
      <c r="B243" s="9"/>
      <c r="C243" s="5"/>
      <c r="F243" s="8"/>
      <c r="G243" s="8"/>
      <c r="H243" s="7"/>
      <c r="I243" s="7"/>
      <c r="J243" s="5"/>
      <c r="K243" s="5"/>
      <c r="L243" s="5"/>
      <c r="M243" s="5"/>
      <c r="N243" s="5"/>
      <c r="O243" s="5"/>
    </row>
    <row r="244" spans="2:15" s="6" customFormat="1" ht="11.25" customHeight="1">
      <c r="B244" s="9"/>
      <c r="C244" s="5"/>
      <c r="F244" s="8"/>
      <c r="G244" s="8"/>
      <c r="H244" s="7"/>
      <c r="I244" s="7"/>
      <c r="J244" s="5"/>
      <c r="K244" s="5"/>
      <c r="L244" s="5"/>
      <c r="M244" s="5"/>
      <c r="N244" s="5"/>
      <c r="O244" s="5"/>
    </row>
    <row r="245" spans="2:15" s="6" customFormat="1" ht="11.25" customHeight="1">
      <c r="B245" s="9"/>
      <c r="C245" s="5"/>
      <c r="F245" s="8"/>
      <c r="G245" s="8"/>
      <c r="H245" s="7"/>
      <c r="I245" s="7"/>
      <c r="J245" s="5"/>
      <c r="K245" s="5"/>
      <c r="L245" s="5"/>
      <c r="M245" s="5"/>
      <c r="N245" s="5"/>
      <c r="O245" s="5"/>
    </row>
    <row r="246" spans="2:15" s="6" customFormat="1" ht="11.25" customHeight="1">
      <c r="B246" s="9"/>
      <c r="C246" s="5"/>
      <c r="F246" s="8"/>
      <c r="G246" s="8"/>
      <c r="H246" s="7"/>
      <c r="I246" s="7"/>
      <c r="J246" s="5"/>
      <c r="K246" s="5"/>
      <c r="L246" s="5"/>
      <c r="M246" s="5"/>
      <c r="N246" s="5"/>
      <c r="O246" s="5"/>
    </row>
    <row r="247" spans="2:15" s="6" customFormat="1" ht="11.25" customHeight="1">
      <c r="B247" s="9"/>
      <c r="C247" s="5"/>
      <c r="F247" s="8"/>
      <c r="G247" s="8"/>
      <c r="H247" s="7"/>
      <c r="I247" s="7"/>
      <c r="J247" s="5"/>
      <c r="K247" s="5"/>
      <c r="L247" s="5"/>
      <c r="M247" s="5"/>
      <c r="N247" s="5"/>
      <c r="O247" s="5"/>
    </row>
    <row r="248" spans="2:15" s="6" customFormat="1" ht="11.25" customHeight="1">
      <c r="B248" s="9"/>
      <c r="C248" s="5"/>
      <c r="F248" s="8"/>
      <c r="G248" s="8"/>
      <c r="H248" s="7"/>
      <c r="I248" s="7"/>
      <c r="J248" s="5"/>
      <c r="K248" s="5"/>
      <c r="L248" s="5"/>
      <c r="M248" s="5"/>
      <c r="N248" s="5"/>
      <c r="O248" s="5"/>
    </row>
    <row r="249" spans="2:15" s="6" customFormat="1" ht="17.25" customHeight="1">
      <c r="B249" s="9"/>
      <c r="C249" s="5"/>
      <c r="F249" s="8"/>
      <c r="G249" s="8"/>
      <c r="H249" s="7"/>
      <c r="I249" s="7"/>
      <c r="J249" s="5"/>
      <c r="K249" s="5"/>
      <c r="L249" s="5"/>
      <c r="M249" s="5"/>
      <c r="N249" s="5"/>
      <c r="O249" s="5"/>
    </row>
    <row r="250" spans="2:15" s="6" customFormat="1" ht="17.25" customHeight="1">
      <c r="B250" s="9"/>
      <c r="C250" s="5"/>
      <c r="F250" s="8"/>
      <c r="G250" s="8"/>
      <c r="H250" s="7"/>
      <c r="I250" s="7"/>
      <c r="J250" s="5"/>
      <c r="K250" s="5"/>
      <c r="L250" s="5"/>
      <c r="M250" s="5"/>
      <c r="N250" s="5"/>
      <c r="O250" s="5"/>
    </row>
    <row r="251" spans="2:15" s="6" customFormat="1" ht="17.25" customHeight="1">
      <c r="B251" s="9"/>
      <c r="C251" s="5"/>
      <c r="F251" s="8"/>
      <c r="G251" s="8"/>
      <c r="H251" s="7"/>
      <c r="I251" s="7"/>
      <c r="J251" s="5"/>
      <c r="K251" s="5"/>
      <c r="L251" s="5"/>
      <c r="M251" s="5"/>
      <c r="N251" s="5"/>
      <c r="O251" s="5"/>
    </row>
    <row r="252" spans="2:15" s="6" customFormat="1" ht="17.25" customHeight="1">
      <c r="B252" s="9"/>
      <c r="C252" s="5"/>
      <c r="F252" s="8"/>
      <c r="G252" s="8"/>
      <c r="H252" s="7"/>
      <c r="I252" s="7"/>
      <c r="J252" s="5"/>
      <c r="K252" s="5"/>
      <c r="L252" s="5"/>
      <c r="M252" s="5"/>
      <c r="N252" s="5"/>
      <c r="O252" s="5"/>
    </row>
    <row r="253" spans="2:15" s="6" customFormat="1" ht="17.25" customHeight="1">
      <c r="B253" s="9"/>
      <c r="C253" s="5"/>
      <c r="F253" s="8"/>
      <c r="G253" s="8"/>
      <c r="H253" s="7"/>
      <c r="I253" s="7"/>
      <c r="J253" s="5"/>
      <c r="K253" s="5"/>
      <c r="L253" s="5"/>
      <c r="M253" s="5"/>
      <c r="N253" s="5"/>
      <c r="O253" s="5"/>
    </row>
    <row r="254" spans="2:15" s="6" customFormat="1" ht="11.25" customHeight="1">
      <c r="B254" s="9"/>
      <c r="C254" s="5"/>
      <c r="F254" s="8"/>
      <c r="G254" s="8"/>
      <c r="H254" s="7"/>
      <c r="I254" s="7"/>
      <c r="J254" s="5"/>
      <c r="K254" s="5"/>
      <c r="L254" s="5"/>
      <c r="M254" s="5"/>
      <c r="N254" s="5"/>
      <c r="O254" s="5"/>
    </row>
    <row r="255" spans="2:15" s="6" customFormat="1" ht="22.5" customHeight="1">
      <c r="B255" s="9"/>
      <c r="C255" s="5"/>
      <c r="F255" s="8"/>
      <c r="G255" s="8"/>
      <c r="H255" s="7"/>
      <c r="I255" s="7"/>
      <c r="J255" s="5"/>
      <c r="K255" s="5"/>
      <c r="L255" s="5"/>
      <c r="M255" s="5"/>
      <c r="N255" s="5"/>
      <c r="O255" s="5"/>
    </row>
    <row r="256" spans="2:15" s="6" customFormat="1" ht="11.25" customHeight="1">
      <c r="B256" s="9"/>
      <c r="C256" s="5"/>
      <c r="F256" s="8"/>
      <c r="G256" s="8"/>
      <c r="H256" s="7"/>
      <c r="I256" s="7"/>
      <c r="J256" s="5"/>
      <c r="K256" s="5"/>
      <c r="L256" s="5"/>
      <c r="M256" s="5"/>
      <c r="N256" s="5"/>
      <c r="O256" s="5"/>
    </row>
    <row r="257" spans="2:15" s="6" customFormat="1" ht="11.25" customHeight="1">
      <c r="B257" s="9"/>
      <c r="C257" s="5"/>
      <c r="F257" s="8"/>
      <c r="G257" s="8"/>
      <c r="H257" s="7"/>
      <c r="I257" s="7"/>
      <c r="J257" s="5"/>
      <c r="K257" s="5"/>
      <c r="L257" s="5"/>
      <c r="M257" s="5"/>
      <c r="N257" s="5"/>
      <c r="O257" s="5"/>
    </row>
    <row r="258" spans="2:15" s="6" customFormat="1" ht="11.25" customHeight="1">
      <c r="B258" s="9"/>
      <c r="C258" s="5"/>
      <c r="F258" s="8"/>
      <c r="G258" s="8"/>
      <c r="H258" s="7"/>
      <c r="I258" s="7"/>
      <c r="J258" s="5"/>
      <c r="K258" s="5"/>
      <c r="L258" s="5"/>
      <c r="M258" s="5"/>
      <c r="N258" s="5"/>
      <c r="O258" s="5"/>
    </row>
    <row r="259" spans="2:15" s="6" customFormat="1" ht="11.25" customHeight="1">
      <c r="B259" s="9"/>
      <c r="C259" s="5"/>
      <c r="F259" s="8"/>
      <c r="G259" s="8"/>
      <c r="H259" s="7"/>
      <c r="I259" s="7"/>
      <c r="J259" s="5"/>
      <c r="K259" s="5"/>
      <c r="L259" s="5"/>
      <c r="M259" s="5"/>
      <c r="N259" s="5"/>
      <c r="O259" s="5"/>
    </row>
    <row r="260" spans="2:15" s="6" customFormat="1" ht="11.25" customHeight="1">
      <c r="B260" s="9"/>
      <c r="C260" s="5"/>
      <c r="F260" s="8"/>
      <c r="G260" s="8"/>
      <c r="H260" s="7"/>
      <c r="I260" s="7"/>
      <c r="J260" s="5"/>
      <c r="K260" s="5"/>
      <c r="L260" s="5"/>
      <c r="M260" s="5"/>
      <c r="N260" s="5"/>
      <c r="O260" s="5"/>
    </row>
    <row r="261" spans="2:15" s="6" customFormat="1" ht="11.25" customHeight="1">
      <c r="B261" s="9"/>
      <c r="C261" s="5"/>
      <c r="F261" s="8"/>
      <c r="G261" s="8"/>
      <c r="H261" s="7"/>
      <c r="I261" s="7"/>
      <c r="J261" s="5"/>
      <c r="K261" s="5"/>
      <c r="L261" s="5"/>
      <c r="M261" s="5"/>
      <c r="N261" s="5"/>
      <c r="O261" s="5"/>
    </row>
    <row r="262" spans="2:15" s="6" customFormat="1" ht="11.25" customHeight="1">
      <c r="B262" s="9"/>
      <c r="C262" s="5"/>
      <c r="F262" s="8"/>
      <c r="G262" s="8"/>
      <c r="H262" s="7"/>
      <c r="I262" s="7"/>
      <c r="J262" s="5"/>
      <c r="K262" s="5"/>
      <c r="L262" s="5"/>
      <c r="M262" s="5"/>
      <c r="N262" s="5"/>
      <c r="O262" s="5"/>
    </row>
    <row r="263" spans="2:15" s="6" customFormat="1" ht="11.25" customHeight="1">
      <c r="B263" s="9"/>
      <c r="C263" s="5"/>
      <c r="F263" s="8"/>
      <c r="G263" s="8"/>
      <c r="H263" s="7"/>
      <c r="I263" s="7"/>
      <c r="J263" s="5"/>
      <c r="K263" s="5"/>
      <c r="L263" s="5"/>
      <c r="M263" s="5"/>
      <c r="N263" s="5"/>
      <c r="O263" s="5"/>
    </row>
    <row r="264" spans="2:15" s="6" customFormat="1" ht="24.75" customHeight="1">
      <c r="B264" s="9"/>
      <c r="C264" s="5"/>
      <c r="F264" s="8"/>
      <c r="G264" s="8"/>
      <c r="H264" s="7"/>
      <c r="I264" s="7"/>
      <c r="J264" s="5"/>
      <c r="K264" s="5"/>
      <c r="L264" s="5"/>
      <c r="M264" s="5"/>
      <c r="N264" s="5"/>
      <c r="O264" s="5"/>
    </row>
    <row r="265" spans="2:15" s="6" customFormat="1" ht="11.25" customHeight="1">
      <c r="B265" s="9"/>
      <c r="C265" s="5"/>
      <c r="F265" s="8"/>
      <c r="G265" s="8"/>
      <c r="H265" s="7"/>
      <c r="I265" s="7"/>
      <c r="J265" s="5"/>
      <c r="K265" s="5"/>
      <c r="L265" s="5"/>
      <c r="M265" s="5"/>
      <c r="N265" s="5"/>
      <c r="O265" s="5"/>
    </row>
    <row r="266" spans="2:15" s="6" customFormat="1" ht="11.25" customHeight="1">
      <c r="B266" s="9"/>
      <c r="C266" s="5"/>
      <c r="F266" s="8"/>
      <c r="G266" s="8"/>
      <c r="H266" s="7"/>
      <c r="I266" s="7"/>
      <c r="J266" s="5"/>
      <c r="K266" s="5"/>
      <c r="L266" s="5"/>
      <c r="M266" s="5"/>
      <c r="N266" s="5"/>
      <c r="O266" s="5"/>
    </row>
    <row r="267" spans="2:15" s="6" customFormat="1" ht="11.25" customHeight="1">
      <c r="B267" s="9"/>
      <c r="C267" s="5"/>
      <c r="F267" s="8"/>
      <c r="G267" s="8"/>
      <c r="H267" s="7"/>
      <c r="I267" s="7"/>
      <c r="J267" s="5"/>
      <c r="K267" s="5"/>
      <c r="L267" s="5"/>
      <c r="M267" s="5"/>
      <c r="N267" s="5"/>
      <c r="O267" s="5"/>
    </row>
    <row r="268" spans="2:15" s="6" customFormat="1" ht="22.5" customHeight="1">
      <c r="B268" s="9"/>
      <c r="C268" s="5"/>
      <c r="F268" s="8"/>
      <c r="G268" s="8"/>
      <c r="H268" s="7"/>
      <c r="I268" s="7"/>
      <c r="J268" s="5"/>
      <c r="K268" s="5"/>
      <c r="L268" s="5"/>
      <c r="M268" s="5"/>
      <c r="N268" s="5"/>
      <c r="O268" s="5"/>
    </row>
    <row r="269" spans="2:15" s="6" customFormat="1" ht="11.25" customHeight="1">
      <c r="B269" s="9"/>
      <c r="C269" s="5"/>
      <c r="F269" s="8"/>
      <c r="G269" s="8"/>
      <c r="H269" s="7"/>
      <c r="I269" s="7"/>
      <c r="J269" s="5"/>
      <c r="K269" s="5"/>
      <c r="L269" s="5"/>
      <c r="M269" s="5"/>
      <c r="N269" s="5"/>
      <c r="O269" s="5"/>
    </row>
    <row r="270" spans="2:15" s="6" customFormat="1" ht="11.25" customHeight="1">
      <c r="B270" s="9"/>
      <c r="C270" s="5"/>
      <c r="F270" s="8"/>
      <c r="G270" s="8"/>
      <c r="H270" s="7"/>
      <c r="I270" s="7"/>
      <c r="J270" s="5"/>
      <c r="K270" s="5"/>
      <c r="L270" s="5"/>
      <c r="M270" s="5"/>
      <c r="N270" s="5"/>
      <c r="O270" s="5"/>
    </row>
    <row r="271" spans="2:15" s="6" customFormat="1" ht="11.25" customHeight="1">
      <c r="B271" s="9"/>
      <c r="C271" s="5"/>
      <c r="F271" s="8"/>
      <c r="G271" s="8"/>
      <c r="H271" s="7"/>
      <c r="I271" s="7"/>
      <c r="J271" s="5"/>
      <c r="K271" s="5"/>
      <c r="L271" s="5"/>
      <c r="M271" s="5"/>
      <c r="N271" s="5"/>
      <c r="O271" s="5"/>
    </row>
    <row r="272" spans="2:15" s="6" customFormat="1" ht="11.25" customHeight="1">
      <c r="B272" s="9"/>
      <c r="C272" s="5"/>
      <c r="F272" s="8"/>
      <c r="G272" s="8"/>
      <c r="H272" s="7"/>
      <c r="I272" s="7"/>
      <c r="J272" s="5"/>
      <c r="K272" s="5"/>
      <c r="L272" s="5"/>
      <c r="M272" s="5"/>
      <c r="N272" s="5"/>
      <c r="O272" s="5"/>
    </row>
    <row r="273" spans="2:15" s="6" customFormat="1" ht="11.25" customHeight="1">
      <c r="B273" s="9"/>
      <c r="C273" s="5"/>
      <c r="F273" s="8"/>
      <c r="G273" s="8"/>
      <c r="H273" s="7"/>
      <c r="I273" s="7"/>
      <c r="J273" s="5"/>
      <c r="K273" s="5"/>
      <c r="L273" s="5"/>
      <c r="M273" s="5"/>
      <c r="N273" s="5"/>
      <c r="O273" s="5"/>
    </row>
    <row r="274" spans="2:15" s="6" customFormat="1" ht="11.25" customHeight="1">
      <c r="B274" s="9"/>
      <c r="C274" s="5"/>
      <c r="F274" s="8"/>
      <c r="G274" s="8"/>
      <c r="H274" s="7"/>
      <c r="I274" s="7"/>
      <c r="J274" s="5"/>
      <c r="K274" s="5"/>
      <c r="L274" s="5"/>
      <c r="M274" s="5"/>
      <c r="N274" s="5"/>
      <c r="O274" s="5"/>
    </row>
    <row r="275" spans="2:15" s="6" customFormat="1" ht="11.25" customHeight="1">
      <c r="B275" s="9"/>
      <c r="C275" s="5"/>
      <c r="F275" s="8"/>
      <c r="G275" s="8"/>
      <c r="H275" s="7"/>
      <c r="I275" s="7"/>
      <c r="J275" s="5"/>
      <c r="K275" s="5"/>
      <c r="L275" s="5"/>
      <c r="M275" s="5"/>
      <c r="N275" s="5"/>
      <c r="O275" s="5"/>
    </row>
    <row r="276" spans="2:15" s="6" customFormat="1" ht="11.25" customHeight="1">
      <c r="B276" s="9"/>
      <c r="C276" s="5"/>
      <c r="F276" s="8"/>
      <c r="G276" s="8"/>
      <c r="H276" s="7"/>
      <c r="I276" s="7"/>
      <c r="J276" s="5"/>
      <c r="K276" s="5"/>
      <c r="L276" s="5"/>
      <c r="M276" s="5"/>
      <c r="N276" s="5"/>
      <c r="O276" s="5"/>
    </row>
    <row r="277" spans="2:15" s="6" customFormat="1" ht="11.25" customHeight="1">
      <c r="B277" s="9"/>
      <c r="C277" s="5"/>
      <c r="F277" s="8"/>
      <c r="G277" s="8"/>
      <c r="H277" s="7"/>
      <c r="I277" s="7"/>
      <c r="J277" s="5"/>
      <c r="K277" s="5"/>
      <c r="L277" s="5"/>
      <c r="M277" s="5"/>
      <c r="N277" s="5"/>
      <c r="O277" s="5"/>
    </row>
    <row r="278" spans="2:15" s="6" customFormat="1" ht="11.25" customHeight="1">
      <c r="B278" s="9"/>
      <c r="C278" s="5"/>
      <c r="F278" s="8"/>
      <c r="G278" s="8"/>
      <c r="H278" s="7"/>
      <c r="I278" s="7"/>
      <c r="J278" s="5"/>
      <c r="K278" s="5"/>
      <c r="L278" s="5"/>
      <c r="M278" s="5"/>
      <c r="N278" s="5"/>
      <c r="O278" s="5"/>
    </row>
    <row r="279" spans="2:15" s="6" customFormat="1" ht="16.5" customHeight="1">
      <c r="B279" s="9"/>
      <c r="C279" s="5"/>
      <c r="F279" s="8"/>
      <c r="G279" s="8"/>
      <c r="H279" s="7"/>
      <c r="I279" s="7"/>
      <c r="J279" s="5"/>
      <c r="K279" s="5"/>
      <c r="L279" s="5"/>
      <c r="M279" s="5"/>
      <c r="N279" s="5"/>
      <c r="O279" s="5"/>
    </row>
    <row r="280" spans="2:15" s="6" customFormat="1" ht="11.25" customHeight="1">
      <c r="B280" s="9"/>
      <c r="C280" s="5"/>
      <c r="F280" s="8"/>
      <c r="G280" s="8"/>
      <c r="H280" s="7"/>
      <c r="I280" s="7"/>
      <c r="J280" s="5"/>
      <c r="K280" s="5"/>
      <c r="L280" s="5"/>
      <c r="M280" s="5"/>
      <c r="N280" s="5"/>
      <c r="O280" s="5"/>
    </row>
    <row r="281" spans="2:15" s="6" customFormat="1" ht="11.25" customHeight="1">
      <c r="B281" s="9"/>
      <c r="C281" s="5"/>
      <c r="F281" s="8"/>
      <c r="G281" s="8"/>
      <c r="H281" s="7"/>
      <c r="I281" s="7"/>
      <c r="J281" s="5"/>
      <c r="K281" s="5"/>
      <c r="L281" s="5"/>
      <c r="M281" s="5"/>
      <c r="N281" s="5"/>
      <c r="O281" s="5"/>
    </row>
    <row r="282" spans="2:15" s="6" customFormat="1" ht="11.25" customHeight="1">
      <c r="B282" s="9"/>
      <c r="C282" s="5"/>
      <c r="F282" s="8"/>
      <c r="G282" s="8"/>
      <c r="H282" s="7"/>
      <c r="I282" s="7"/>
      <c r="J282" s="5"/>
      <c r="K282" s="5"/>
      <c r="L282" s="5"/>
      <c r="M282" s="5"/>
      <c r="N282" s="5"/>
      <c r="O282" s="5"/>
    </row>
    <row r="283" spans="2:15" s="6" customFormat="1" ht="11.25" customHeight="1">
      <c r="B283" s="9"/>
      <c r="C283" s="5"/>
      <c r="F283" s="8"/>
      <c r="G283" s="8"/>
      <c r="H283" s="7"/>
      <c r="I283" s="7"/>
      <c r="J283" s="5"/>
      <c r="K283" s="5"/>
      <c r="L283" s="5"/>
      <c r="M283" s="5"/>
      <c r="N283" s="5"/>
      <c r="O283" s="5"/>
    </row>
    <row r="284" spans="2:15" ht="11.25" customHeight="1"/>
    <row r="285" spans="2:15" ht="11.25" customHeight="1"/>
    <row r="286" spans="2:15" ht="11.25" customHeight="1"/>
    <row r="287" spans="2:15" ht="16.5" customHeight="1"/>
    <row r="288" spans="2:15" ht="11.25" customHeight="1"/>
    <row r="289" spans="2:15" ht="11.25" customHeight="1"/>
    <row r="290" spans="2:15" ht="11.25" customHeight="1"/>
    <row r="291" spans="2:15" ht="17.25" customHeight="1"/>
    <row r="292" spans="2:15" ht="11.25" customHeight="1"/>
    <row r="293" spans="2:15" ht="27.75" customHeight="1"/>
    <row r="294" spans="2:15" s="10" customFormat="1" ht="15" customHeight="1">
      <c r="B294" s="9"/>
      <c r="C294" s="5"/>
      <c r="D294" s="6"/>
      <c r="E294" s="6"/>
      <c r="F294" s="8"/>
      <c r="G294" s="8"/>
      <c r="H294" s="7"/>
      <c r="I294" s="7"/>
    </row>
    <row r="295" spans="2:15" s="11" customFormat="1" ht="12" customHeight="1">
      <c r="B295" s="9"/>
      <c r="C295" s="5"/>
      <c r="D295" s="6"/>
      <c r="E295" s="6"/>
      <c r="F295" s="8"/>
      <c r="G295" s="8"/>
      <c r="H295" s="7"/>
      <c r="I295" s="7"/>
    </row>
    <row r="296" spans="2:15" s="11" customFormat="1" ht="21.75" customHeight="1">
      <c r="B296" s="9"/>
      <c r="C296" s="5"/>
      <c r="D296" s="6"/>
      <c r="E296" s="6"/>
      <c r="F296" s="8"/>
      <c r="G296" s="8"/>
      <c r="H296" s="7"/>
      <c r="I296" s="7"/>
    </row>
    <row r="297" spans="2:15" ht="15" customHeight="1"/>
    <row r="298" spans="2:15" ht="21" customHeight="1"/>
    <row r="299" spans="2:15" ht="11.25" customHeight="1"/>
    <row r="300" spans="2:15" s="6" customFormat="1" ht="11.25" customHeight="1">
      <c r="B300" s="9"/>
      <c r="C300" s="5"/>
      <c r="F300" s="8"/>
      <c r="G300" s="8"/>
      <c r="H300" s="7"/>
      <c r="I300" s="7"/>
      <c r="J300" s="5"/>
      <c r="K300" s="5"/>
      <c r="L300" s="5"/>
      <c r="M300" s="5"/>
      <c r="N300" s="5"/>
      <c r="O300" s="5"/>
    </row>
    <row r="301" spans="2:15" s="6" customFormat="1" ht="11.25" customHeight="1">
      <c r="B301" s="9"/>
      <c r="C301" s="5"/>
      <c r="F301" s="8"/>
      <c r="G301" s="8"/>
      <c r="H301" s="7"/>
      <c r="I301" s="7"/>
      <c r="J301" s="5"/>
      <c r="K301" s="5"/>
      <c r="L301" s="5"/>
      <c r="M301" s="5"/>
      <c r="N301" s="5"/>
      <c r="O301" s="5"/>
    </row>
    <row r="302" spans="2:15" s="6" customFormat="1" ht="11.25" customHeight="1">
      <c r="B302" s="9"/>
      <c r="C302" s="5"/>
      <c r="F302" s="8"/>
      <c r="G302" s="8"/>
      <c r="H302" s="7"/>
      <c r="I302" s="7"/>
      <c r="J302" s="5"/>
      <c r="K302" s="5"/>
      <c r="L302" s="5"/>
      <c r="M302" s="5"/>
      <c r="N302" s="5"/>
      <c r="O302" s="5"/>
    </row>
    <row r="303" spans="2:15" s="6" customFormat="1" ht="21" customHeight="1">
      <c r="B303" s="9"/>
      <c r="C303" s="5"/>
      <c r="F303" s="8"/>
      <c r="G303" s="8"/>
      <c r="H303" s="7"/>
      <c r="I303" s="7"/>
      <c r="J303" s="5"/>
      <c r="K303" s="5"/>
      <c r="L303" s="5"/>
      <c r="M303" s="5"/>
      <c r="N303" s="5"/>
      <c r="O303" s="5"/>
    </row>
    <row r="304" spans="2:15" s="6" customFormat="1" ht="11.25" customHeight="1">
      <c r="B304" s="9"/>
      <c r="C304" s="5"/>
      <c r="F304" s="8"/>
      <c r="G304" s="8"/>
      <c r="H304" s="7"/>
      <c r="I304" s="7"/>
      <c r="J304" s="5"/>
      <c r="K304" s="5"/>
      <c r="L304" s="5"/>
      <c r="M304" s="5"/>
      <c r="N304" s="5"/>
      <c r="O304" s="5"/>
    </row>
    <row r="305" spans="2:15" s="6" customFormat="1" ht="11.25" customHeight="1">
      <c r="B305" s="9"/>
      <c r="C305" s="5"/>
      <c r="F305" s="8"/>
      <c r="G305" s="8"/>
      <c r="H305" s="7"/>
      <c r="I305" s="7"/>
      <c r="J305" s="5"/>
      <c r="K305" s="5"/>
      <c r="L305" s="5"/>
      <c r="M305" s="5"/>
      <c r="N305" s="5"/>
      <c r="O305" s="5"/>
    </row>
    <row r="306" spans="2:15" s="6" customFormat="1" ht="11.25" customHeight="1">
      <c r="B306" s="9"/>
      <c r="C306" s="5"/>
      <c r="F306" s="8"/>
      <c r="G306" s="8"/>
      <c r="H306" s="7"/>
      <c r="I306" s="7"/>
      <c r="J306" s="5"/>
      <c r="K306" s="5"/>
      <c r="L306" s="5"/>
      <c r="M306" s="5"/>
      <c r="N306" s="5"/>
      <c r="O306" s="5"/>
    </row>
    <row r="307" spans="2:15" s="6" customFormat="1" ht="11.25" customHeight="1">
      <c r="B307" s="9"/>
      <c r="C307" s="5"/>
      <c r="F307" s="8"/>
      <c r="G307" s="8"/>
      <c r="H307" s="7"/>
      <c r="I307" s="7"/>
      <c r="J307" s="5"/>
      <c r="K307" s="5"/>
      <c r="L307" s="5"/>
      <c r="M307" s="5"/>
      <c r="N307" s="5"/>
      <c r="O307" s="5"/>
    </row>
    <row r="308" spans="2:15" s="6" customFormat="1" ht="11.25" customHeight="1">
      <c r="B308" s="9"/>
      <c r="C308" s="5"/>
      <c r="F308" s="8"/>
      <c r="G308" s="8"/>
      <c r="H308" s="7"/>
      <c r="I308" s="7"/>
      <c r="J308" s="5"/>
      <c r="K308" s="5"/>
      <c r="L308" s="5"/>
      <c r="M308" s="5"/>
      <c r="N308" s="5"/>
      <c r="O308" s="5"/>
    </row>
    <row r="309" spans="2:15" s="6" customFormat="1" ht="11.25" customHeight="1">
      <c r="B309" s="9"/>
      <c r="C309" s="5"/>
      <c r="F309" s="8"/>
      <c r="G309" s="8"/>
      <c r="H309" s="7"/>
      <c r="I309" s="7"/>
      <c r="J309" s="5"/>
      <c r="K309" s="5"/>
      <c r="L309" s="5"/>
      <c r="M309" s="5"/>
      <c r="N309" s="5"/>
      <c r="O309" s="5"/>
    </row>
    <row r="310" spans="2:15" s="6" customFormat="1" ht="11.25" customHeight="1">
      <c r="B310" s="9"/>
      <c r="C310" s="5"/>
      <c r="F310" s="8"/>
      <c r="G310" s="8"/>
      <c r="H310" s="7"/>
      <c r="I310" s="7"/>
      <c r="J310" s="5"/>
      <c r="K310" s="5"/>
      <c r="L310" s="5"/>
      <c r="M310" s="5"/>
      <c r="N310" s="5"/>
      <c r="O310" s="5"/>
    </row>
    <row r="311" spans="2:15" s="6" customFormat="1" ht="11.25" customHeight="1">
      <c r="B311" s="9"/>
      <c r="C311" s="5"/>
      <c r="F311" s="8"/>
      <c r="G311" s="8"/>
      <c r="H311" s="7"/>
      <c r="I311" s="7"/>
      <c r="J311" s="5"/>
      <c r="K311" s="5"/>
      <c r="L311" s="5"/>
      <c r="M311" s="5"/>
      <c r="N311" s="5"/>
      <c r="O311" s="5"/>
    </row>
    <row r="312" spans="2:15" s="6" customFormat="1" ht="15" customHeight="1">
      <c r="B312" s="9"/>
      <c r="C312" s="5"/>
      <c r="F312" s="8"/>
      <c r="G312" s="8"/>
      <c r="H312" s="7"/>
      <c r="I312" s="7"/>
      <c r="J312" s="5"/>
      <c r="K312" s="5"/>
      <c r="L312" s="5"/>
      <c r="M312" s="5"/>
      <c r="N312" s="5"/>
      <c r="O312" s="5"/>
    </row>
    <row r="313" spans="2:15" s="6" customFormat="1" ht="11.25" customHeight="1">
      <c r="B313" s="9"/>
      <c r="C313" s="5"/>
      <c r="F313" s="8"/>
      <c r="G313" s="8"/>
      <c r="H313" s="7"/>
      <c r="I313" s="7"/>
      <c r="J313" s="5"/>
      <c r="K313" s="5"/>
      <c r="L313" s="5"/>
      <c r="M313" s="5"/>
      <c r="N313" s="5"/>
      <c r="O313" s="5"/>
    </row>
    <row r="314" spans="2:15" s="6" customFormat="1" ht="11.25" customHeight="1">
      <c r="B314" s="9"/>
      <c r="C314" s="5"/>
      <c r="F314" s="8"/>
      <c r="G314" s="8"/>
      <c r="H314" s="7"/>
      <c r="I314" s="7"/>
      <c r="J314" s="5"/>
      <c r="K314" s="5"/>
      <c r="L314" s="5"/>
      <c r="M314" s="5"/>
      <c r="N314" s="5"/>
      <c r="O314" s="5"/>
    </row>
    <row r="315" spans="2:15" s="6" customFormat="1" ht="11.25" customHeight="1">
      <c r="B315" s="9"/>
      <c r="C315" s="5"/>
      <c r="F315" s="8"/>
      <c r="G315" s="8"/>
      <c r="H315" s="7"/>
      <c r="I315" s="7"/>
      <c r="J315" s="5"/>
      <c r="K315" s="5"/>
      <c r="L315" s="5"/>
      <c r="M315" s="5"/>
      <c r="N315" s="5"/>
      <c r="O315" s="5"/>
    </row>
    <row r="316" spans="2:15" ht="11.25" customHeight="1"/>
    <row r="317" spans="2:15" ht="15" customHeight="1"/>
    <row r="318" spans="2:15" ht="11.25" customHeight="1"/>
    <row r="319" spans="2:15" ht="11.25" customHeight="1"/>
    <row r="320" spans="2:15" ht="18.75" customHeight="1"/>
    <row r="321" spans="2:9" ht="114.75" customHeight="1"/>
    <row r="322" spans="2:9" ht="11.25" customHeight="1"/>
    <row r="323" spans="2:9" ht="63" customHeight="1"/>
    <row r="324" spans="2:9" ht="11.25" customHeight="1"/>
    <row r="325" spans="2:9" ht="97.5" customHeight="1"/>
    <row r="326" spans="2:9" ht="11.25" customHeight="1"/>
    <row r="327" spans="2:9" ht="63" customHeight="1"/>
    <row r="328" spans="2:9" ht="11.25" customHeight="1"/>
    <row r="329" spans="2:9" ht="97.5" customHeight="1"/>
    <row r="330" spans="2:9" s="10" customFormat="1" ht="15" customHeight="1">
      <c r="B330" s="9"/>
      <c r="C330" s="5"/>
      <c r="D330" s="6"/>
      <c r="E330" s="6"/>
      <c r="F330" s="8"/>
      <c r="G330" s="8"/>
      <c r="H330" s="7"/>
      <c r="I330" s="7"/>
    </row>
    <row r="331" spans="2:9" s="11" customFormat="1" ht="12" customHeight="1">
      <c r="B331" s="9"/>
      <c r="C331" s="5"/>
      <c r="D331" s="6"/>
      <c r="E331" s="6"/>
      <c r="F331" s="8"/>
      <c r="G331" s="8"/>
      <c r="H331" s="7"/>
      <c r="I331" s="7"/>
    </row>
    <row r="332" spans="2:9" s="11" customFormat="1" ht="12" customHeight="1">
      <c r="B332" s="9"/>
      <c r="C332" s="5"/>
      <c r="D332" s="6"/>
      <c r="E332" s="6"/>
      <c r="F332" s="8"/>
      <c r="G332" s="8"/>
      <c r="H332" s="7"/>
      <c r="I332" s="7"/>
    </row>
    <row r="333" spans="2:9" ht="15" customHeight="1"/>
    <row r="334" spans="2:9" ht="63" customHeight="1"/>
    <row r="335" spans="2:9" ht="11.25" customHeight="1"/>
    <row r="336" spans="2:9" ht="172.5" customHeight="1"/>
    <row r="337" spans="2:9" ht="85.5" customHeight="1"/>
    <row r="338" spans="2:9" ht="11.25" customHeight="1"/>
    <row r="339" spans="2:9" ht="180" customHeight="1"/>
    <row r="340" spans="2:9" ht="78" customHeight="1"/>
    <row r="341" spans="2:9" ht="11.25" customHeight="1"/>
    <row r="342" spans="2:9" ht="180" customHeight="1"/>
    <row r="343" spans="2:9" ht="78" customHeight="1"/>
    <row r="344" spans="2:9" ht="11.25" customHeight="1"/>
    <row r="345" spans="2:9" ht="222" customHeight="1"/>
    <row r="346" spans="2:9" s="10" customFormat="1" ht="15" customHeight="1">
      <c r="B346" s="9"/>
      <c r="C346" s="5"/>
      <c r="D346" s="6"/>
      <c r="E346" s="6"/>
      <c r="F346" s="8"/>
      <c r="G346" s="8"/>
      <c r="H346" s="7"/>
      <c r="I346" s="7"/>
    </row>
    <row r="347" spans="2:9" s="11" customFormat="1" ht="12" customHeight="1">
      <c r="B347" s="9"/>
      <c r="C347" s="5"/>
      <c r="D347" s="6"/>
      <c r="E347" s="6"/>
      <c r="F347" s="8"/>
      <c r="G347" s="8"/>
      <c r="H347" s="7"/>
      <c r="I347" s="7"/>
    </row>
    <row r="348" spans="2:9" s="11" customFormat="1" ht="12" customHeight="1">
      <c r="B348" s="9"/>
      <c r="C348" s="5"/>
      <c r="D348" s="6"/>
      <c r="E348" s="6"/>
      <c r="F348" s="8"/>
      <c r="G348" s="8"/>
      <c r="H348" s="7"/>
      <c r="I348" s="7"/>
    </row>
    <row r="349" spans="2:9" ht="15" customHeight="1"/>
    <row r="350" spans="2:9" ht="11.25" customHeight="1"/>
    <row r="351" spans="2:9" ht="22.5" customHeight="1"/>
    <row r="352" spans="2:9" ht="11.25" customHeight="1"/>
    <row r="353" ht="11.25" customHeight="1"/>
    <row r="354" ht="11.25" customHeight="1"/>
    <row r="355" ht="11.25" customHeight="1"/>
    <row r="356" ht="11.25" customHeight="1"/>
    <row r="357" ht="22.5" customHeight="1"/>
    <row r="358" ht="11.25" customHeight="1"/>
    <row r="359" ht="11.25" customHeight="1"/>
    <row r="360" ht="11.25" customHeight="1"/>
    <row r="361" ht="80.25" customHeight="1"/>
    <row r="362" ht="11.25" customHeight="1"/>
    <row r="363" ht="15" customHeight="1"/>
    <row r="364" ht="11.25" customHeight="1"/>
    <row r="365" ht="11.25" customHeight="1"/>
    <row r="366" ht="11.25" customHeight="1"/>
    <row r="367" ht="11.25" customHeight="1"/>
    <row r="368" ht="31.5" customHeight="1"/>
    <row r="369" spans="2:9" ht="11.25" customHeight="1"/>
    <row r="370" spans="2:9" ht="20.25" customHeight="1"/>
    <row r="371" spans="2:9" ht="69.75" customHeight="1"/>
    <row r="372" spans="2:9" ht="11.25" customHeight="1"/>
    <row r="373" spans="2:9" ht="11.25" customHeight="1"/>
    <row r="374" spans="2:9" ht="80.25" customHeight="1"/>
    <row r="375" spans="2:9" ht="80.25" customHeight="1"/>
    <row r="376" spans="2:9" ht="47.25" customHeight="1"/>
    <row r="377" spans="2:9" ht="133.5" customHeight="1"/>
    <row r="378" spans="2:9" ht="139.5" customHeight="1"/>
    <row r="379" spans="2:9" s="10" customFormat="1" ht="15" customHeight="1">
      <c r="B379" s="9"/>
      <c r="C379" s="5"/>
      <c r="D379" s="6"/>
      <c r="E379" s="6"/>
      <c r="F379" s="8"/>
      <c r="G379" s="8"/>
      <c r="H379" s="7"/>
      <c r="I379" s="7"/>
    </row>
    <row r="380" spans="2:9" s="11" customFormat="1" ht="12" customHeight="1">
      <c r="B380" s="9"/>
      <c r="C380" s="5"/>
      <c r="D380" s="6"/>
      <c r="E380" s="6"/>
      <c r="F380" s="8"/>
      <c r="G380" s="8"/>
      <c r="H380" s="7"/>
      <c r="I380" s="7"/>
    </row>
    <row r="381" spans="2:9" s="11" customFormat="1" ht="24.75" customHeight="1">
      <c r="B381" s="9"/>
      <c r="C381" s="5"/>
      <c r="D381" s="6"/>
      <c r="E381" s="6"/>
      <c r="F381" s="8"/>
      <c r="G381" s="8"/>
      <c r="H381" s="7"/>
      <c r="I381" s="7"/>
    </row>
    <row r="382" spans="2:9" ht="18.75" customHeight="1"/>
    <row r="383" spans="2:9" ht="144.75" customHeight="1"/>
    <row r="384" spans="2:9" ht="154.5" customHeight="1"/>
    <row r="385" spans="2:15" ht="183.75" customHeight="1"/>
    <row r="386" spans="2:15" ht="18.75" customHeight="1"/>
    <row r="387" spans="2:15" ht="22.5" customHeight="1"/>
    <row r="389" spans="2:15" s="10" customFormat="1" ht="15" customHeight="1">
      <c r="B389" s="9"/>
      <c r="C389" s="5"/>
      <c r="D389" s="6"/>
      <c r="E389" s="6"/>
      <c r="F389" s="8"/>
      <c r="G389" s="8"/>
      <c r="H389" s="7"/>
      <c r="I389" s="7"/>
    </row>
    <row r="390" spans="2:15" s="10" customFormat="1" ht="11.85" customHeight="1">
      <c r="B390" s="9"/>
      <c r="C390" s="5"/>
      <c r="D390" s="6"/>
      <c r="E390" s="6"/>
      <c r="F390" s="8"/>
      <c r="G390" s="8"/>
      <c r="H390" s="7"/>
      <c r="I390" s="7"/>
    </row>
    <row r="391" spans="2:15" s="10" customFormat="1" ht="11.85" customHeight="1">
      <c r="B391" s="9"/>
      <c r="C391" s="5"/>
      <c r="D391" s="6"/>
      <c r="E391" s="6"/>
      <c r="F391" s="8"/>
      <c r="G391" s="8"/>
      <c r="H391" s="7"/>
      <c r="I391" s="7"/>
    </row>
    <row r="392" spans="2:15" ht="12" customHeight="1"/>
    <row r="393" spans="2:15" ht="12" customHeight="1"/>
    <row r="394" spans="2:15" ht="15" customHeight="1"/>
    <row r="395" spans="2:15" ht="11.25" customHeight="1"/>
    <row r="396" spans="2:15" s="6" customFormat="1" ht="16.5" customHeight="1">
      <c r="B396" s="9"/>
      <c r="C396" s="5"/>
      <c r="F396" s="8"/>
      <c r="G396" s="8"/>
      <c r="H396" s="7"/>
      <c r="I396" s="7"/>
      <c r="J396" s="5"/>
      <c r="K396" s="5"/>
      <c r="L396" s="5"/>
      <c r="M396" s="5"/>
      <c r="N396" s="5"/>
      <c r="O396" s="5"/>
    </row>
    <row r="397" spans="2:15" s="6" customFormat="1" ht="11.25" customHeight="1">
      <c r="B397" s="9"/>
      <c r="C397" s="5"/>
      <c r="F397" s="8"/>
      <c r="G397" s="8"/>
      <c r="H397" s="7"/>
      <c r="I397" s="7"/>
      <c r="J397" s="5"/>
      <c r="K397" s="5"/>
      <c r="L397" s="5"/>
      <c r="M397" s="5"/>
      <c r="N397" s="5"/>
      <c r="O397" s="5"/>
    </row>
    <row r="398" spans="2:15" s="6" customFormat="1" ht="16.5" customHeight="1">
      <c r="B398" s="9"/>
      <c r="C398" s="5"/>
      <c r="F398" s="8"/>
      <c r="G398" s="8"/>
      <c r="H398" s="7"/>
      <c r="I398" s="7"/>
      <c r="J398" s="5"/>
      <c r="K398" s="5"/>
      <c r="L398" s="5"/>
      <c r="M398" s="5"/>
      <c r="N398" s="5"/>
      <c r="O398" s="5"/>
    </row>
    <row r="399" spans="2:15" s="6" customFormat="1" ht="16.5" customHeight="1">
      <c r="B399" s="9"/>
      <c r="C399" s="5"/>
      <c r="F399" s="8"/>
      <c r="G399" s="8"/>
      <c r="H399" s="7"/>
      <c r="I399" s="7"/>
      <c r="J399" s="5"/>
      <c r="K399" s="5"/>
      <c r="L399" s="5"/>
      <c r="M399" s="5"/>
      <c r="N399" s="5"/>
      <c r="O399" s="5"/>
    </row>
    <row r="400" spans="2:15" s="6" customFormat="1" ht="16.5" customHeight="1">
      <c r="B400" s="9"/>
      <c r="C400" s="5"/>
      <c r="F400" s="8"/>
      <c r="G400" s="8"/>
      <c r="H400" s="7"/>
      <c r="I400" s="7"/>
      <c r="J400" s="5"/>
      <c r="K400" s="5"/>
      <c r="L400" s="5"/>
      <c r="M400" s="5"/>
      <c r="N400" s="5"/>
      <c r="O400" s="5"/>
    </row>
    <row r="401" spans="2:15" s="6" customFormat="1" ht="11.25" customHeight="1">
      <c r="B401" s="9"/>
      <c r="C401" s="5"/>
      <c r="F401" s="8"/>
      <c r="G401" s="8"/>
      <c r="H401" s="7"/>
      <c r="I401" s="7"/>
      <c r="J401" s="5"/>
      <c r="K401" s="5"/>
      <c r="L401" s="5"/>
      <c r="M401" s="5"/>
      <c r="N401" s="5"/>
      <c r="O401" s="5"/>
    </row>
    <row r="402" spans="2:15" s="6" customFormat="1" ht="11.25" customHeight="1">
      <c r="B402" s="9"/>
      <c r="C402" s="5"/>
      <c r="F402" s="8"/>
      <c r="G402" s="8"/>
      <c r="H402" s="7"/>
      <c r="I402" s="7"/>
      <c r="J402" s="5"/>
      <c r="K402" s="5"/>
      <c r="L402" s="5"/>
      <c r="M402" s="5"/>
      <c r="N402" s="5"/>
      <c r="O402" s="5"/>
    </row>
    <row r="403" spans="2:15" s="6" customFormat="1" ht="11.25" customHeight="1">
      <c r="B403" s="9"/>
      <c r="C403" s="5"/>
      <c r="F403" s="8"/>
      <c r="G403" s="8"/>
      <c r="H403" s="7"/>
      <c r="I403" s="7"/>
      <c r="J403" s="5"/>
      <c r="K403" s="5"/>
      <c r="L403" s="5"/>
      <c r="M403" s="5"/>
      <c r="N403" s="5"/>
      <c r="O403" s="5"/>
    </row>
    <row r="404" spans="2:15" s="6" customFormat="1" ht="11.25" customHeight="1">
      <c r="B404" s="9"/>
      <c r="C404" s="5"/>
      <c r="F404" s="8"/>
      <c r="G404" s="8"/>
      <c r="H404" s="7"/>
      <c r="I404" s="7"/>
      <c r="J404" s="5"/>
      <c r="K404" s="5"/>
      <c r="L404" s="5"/>
      <c r="M404" s="5"/>
      <c r="N404" s="5"/>
      <c r="O404" s="5"/>
    </row>
    <row r="405" spans="2:15" s="6" customFormat="1" ht="17.25" customHeight="1">
      <c r="B405" s="9"/>
      <c r="C405" s="5"/>
      <c r="F405" s="8"/>
      <c r="G405" s="8"/>
      <c r="H405" s="7"/>
      <c r="I405" s="7"/>
      <c r="J405" s="5"/>
      <c r="K405" s="5"/>
      <c r="L405" s="5"/>
      <c r="M405" s="5"/>
      <c r="N405" s="5"/>
      <c r="O405" s="5"/>
    </row>
    <row r="406" spans="2:15" s="6" customFormat="1" ht="16.5" customHeight="1">
      <c r="B406" s="9"/>
      <c r="C406" s="5"/>
      <c r="F406" s="8"/>
      <c r="G406" s="8"/>
      <c r="H406" s="7"/>
      <c r="I406" s="7"/>
      <c r="J406" s="5"/>
      <c r="K406" s="5"/>
      <c r="L406" s="5"/>
      <c r="M406" s="5"/>
      <c r="N406" s="5"/>
      <c r="O406" s="5"/>
    </row>
    <row r="407" spans="2:15" s="6" customFormat="1" ht="11.25" customHeight="1">
      <c r="B407" s="9"/>
      <c r="C407" s="5"/>
      <c r="F407" s="8"/>
      <c r="G407" s="8"/>
      <c r="H407" s="7"/>
      <c r="I407" s="7"/>
      <c r="J407" s="5"/>
      <c r="K407" s="5"/>
      <c r="L407" s="5"/>
      <c r="M407" s="5"/>
      <c r="N407" s="5"/>
      <c r="O407" s="5"/>
    </row>
    <row r="408" spans="2:15" s="6" customFormat="1" ht="11.25" customHeight="1">
      <c r="B408" s="9"/>
      <c r="C408" s="5"/>
      <c r="F408" s="8"/>
      <c r="G408" s="8"/>
      <c r="H408" s="7"/>
      <c r="I408" s="7"/>
      <c r="J408" s="5"/>
      <c r="K408" s="5"/>
      <c r="L408" s="5"/>
      <c r="M408" s="5"/>
      <c r="N408" s="5"/>
      <c r="O408" s="5"/>
    </row>
    <row r="409" spans="2:15" s="6" customFormat="1" ht="11.25" customHeight="1">
      <c r="B409" s="9"/>
      <c r="C409" s="5"/>
      <c r="F409" s="8"/>
      <c r="G409" s="8"/>
      <c r="H409" s="7"/>
      <c r="I409" s="7"/>
      <c r="J409" s="5"/>
      <c r="K409" s="5"/>
      <c r="L409" s="5"/>
      <c r="M409" s="5"/>
      <c r="N409" s="5"/>
      <c r="O409" s="5"/>
    </row>
    <row r="410" spans="2:15" s="6" customFormat="1" ht="11.25" customHeight="1">
      <c r="B410" s="9"/>
      <c r="C410" s="5"/>
      <c r="F410" s="8"/>
      <c r="G410" s="8"/>
      <c r="H410" s="7"/>
      <c r="I410" s="7"/>
      <c r="J410" s="5"/>
      <c r="K410" s="5"/>
      <c r="L410" s="5"/>
      <c r="M410" s="5"/>
      <c r="N410" s="5"/>
      <c r="O410" s="5"/>
    </row>
    <row r="411" spans="2:15" s="6" customFormat="1" ht="11.25" customHeight="1">
      <c r="B411" s="9"/>
      <c r="C411" s="5"/>
      <c r="F411" s="8"/>
      <c r="G411" s="8"/>
      <c r="H411" s="7"/>
      <c r="I411" s="7"/>
      <c r="J411" s="5"/>
      <c r="K411" s="5"/>
      <c r="L411" s="5"/>
      <c r="M411" s="5"/>
      <c r="N411" s="5"/>
      <c r="O411" s="5"/>
    </row>
    <row r="412" spans="2:15" s="6" customFormat="1" ht="11.25" customHeight="1">
      <c r="B412" s="9"/>
      <c r="C412" s="5"/>
      <c r="F412" s="8"/>
      <c r="G412" s="8"/>
      <c r="H412" s="7"/>
      <c r="I412" s="7"/>
      <c r="J412" s="5"/>
      <c r="K412" s="5"/>
      <c r="L412" s="5"/>
      <c r="M412" s="5"/>
      <c r="N412" s="5"/>
      <c r="O412" s="5"/>
    </row>
    <row r="413" spans="2:15" s="6" customFormat="1" ht="11.25" customHeight="1">
      <c r="B413" s="9"/>
      <c r="C413" s="5"/>
      <c r="F413" s="8"/>
      <c r="G413" s="8"/>
      <c r="H413" s="7"/>
      <c r="I413" s="7"/>
      <c r="J413" s="5"/>
      <c r="K413" s="5"/>
      <c r="L413" s="5"/>
      <c r="M413" s="5"/>
      <c r="N413" s="5"/>
      <c r="O413" s="5"/>
    </row>
    <row r="414" spans="2:15" s="6" customFormat="1" ht="11.25" customHeight="1">
      <c r="B414" s="9"/>
      <c r="C414" s="5"/>
      <c r="F414" s="8"/>
      <c r="G414" s="8"/>
      <c r="H414" s="7"/>
      <c r="I414" s="7"/>
      <c r="J414" s="5"/>
      <c r="K414" s="5"/>
      <c r="L414" s="5"/>
      <c r="M414" s="5"/>
      <c r="N414" s="5"/>
      <c r="O414" s="5"/>
    </row>
    <row r="415" spans="2:15" s="6" customFormat="1" ht="11.25" customHeight="1">
      <c r="B415" s="9"/>
      <c r="C415" s="5"/>
      <c r="F415" s="8"/>
      <c r="G415" s="8"/>
      <c r="H415" s="7"/>
      <c r="I415" s="7"/>
      <c r="J415" s="5"/>
      <c r="K415" s="5"/>
      <c r="L415" s="5"/>
      <c r="M415" s="5"/>
      <c r="N415" s="5"/>
      <c r="O415" s="5"/>
    </row>
    <row r="416" spans="2:15" s="6" customFormat="1" ht="11.25" customHeight="1">
      <c r="B416" s="9"/>
      <c r="C416" s="5"/>
      <c r="F416" s="8"/>
      <c r="G416" s="8"/>
      <c r="H416" s="7"/>
      <c r="I416" s="7"/>
      <c r="J416" s="5"/>
      <c r="K416" s="5"/>
      <c r="L416" s="5"/>
      <c r="M416" s="5"/>
      <c r="N416" s="5"/>
      <c r="O416" s="5"/>
    </row>
    <row r="417" spans="2:15" s="6" customFormat="1" ht="11.25" customHeight="1">
      <c r="B417" s="9"/>
      <c r="C417" s="5"/>
      <c r="F417" s="8"/>
      <c r="G417" s="8"/>
      <c r="H417" s="7"/>
      <c r="I417" s="7"/>
      <c r="J417" s="5"/>
      <c r="K417" s="5"/>
      <c r="L417" s="5"/>
      <c r="M417" s="5"/>
      <c r="N417" s="5"/>
      <c r="O417" s="5"/>
    </row>
    <row r="418" spans="2:15" s="6" customFormat="1" ht="11.25" customHeight="1">
      <c r="B418" s="9"/>
      <c r="C418" s="5"/>
      <c r="F418" s="8"/>
      <c r="G418" s="8"/>
      <c r="H418" s="7"/>
      <c r="I418" s="7"/>
      <c r="J418" s="5"/>
      <c r="K418" s="5"/>
      <c r="L418" s="5"/>
      <c r="M418" s="5"/>
      <c r="N418" s="5"/>
      <c r="O418" s="5"/>
    </row>
    <row r="419" spans="2:15" s="6" customFormat="1" ht="11.25" customHeight="1">
      <c r="B419" s="9"/>
      <c r="C419" s="5"/>
      <c r="F419" s="8"/>
      <c r="G419" s="8"/>
      <c r="H419" s="7"/>
      <c r="I419" s="7"/>
      <c r="J419" s="5"/>
      <c r="K419" s="5"/>
      <c r="L419" s="5"/>
      <c r="M419" s="5"/>
      <c r="N419" s="5"/>
      <c r="O419" s="5"/>
    </row>
    <row r="420" spans="2:15" s="6" customFormat="1" ht="11.25" customHeight="1">
      <c r="B420" s="9"/>
      <c r="C420" s="5"/>
      <c r="F420" s="8"/>
      <c r="G420" s="8"/>
      <c r="H420" s="7"/>
      <c r="I420" s="7"/>
      <c r="J420" s="5"/>
      <c r="K420" s="5"/>
      <c r="L420" s="5"/>
      <c r="M420" s="5"/>
      <c r="N420" s="5"/>
      <c r="O420" s="5"/>
    </row>
    <row r="421" spans="2:15" s="6" customFormat="1" ht="11.25" customHeight="1">
      <c r="B421" s="9"/>
      <c r="C421" s="5"/>
      <c r="F421" s="8"/>
      <c r="G421" s="8"/>
      <c r="H421" s="7"/>
      <c r="I421" s="7"/>
      <c r="J421" s="5"/>
      <c r="K421" s="5"/>
      <c r="L421" s="5"/>
      <c r="M421" s="5"/>
      <c r="N421" s="5"/>
      <c r="O421" s="5"/>
    </row>
    <row r="422" spans="2:15" s="6" customFormat="1" ht="11.25" customHeight="1">
      <c r="B422" s="9"/>
      <c r="C422" s="5"/>
      <c r="F422" s="8"/>
      <c r="G422" s="8"/>
      <c r="H422" s="7"/>
      <c r="I422" s="7"/>
      <c r="J422" s="5"/>
      <c r="K422" s="5"/>
      <c r="L422" s="5"/>
      <c r="M422" s="5"/>
      <c r="N422" s="5"/>
      <c r="O422" s="5"/>
    </row>
    <row r="423" spans="2:15" s="6" customFormat="1" ht="11.25" customHeight="1">
      <c r="B423" s="9"/>
      <c r="C423" s="5"/>
      <c r="F423" s="8"/>
      <c r="G423" s="8"/>
      <c r="H423" s="7"/>
      <c r="I423" s="7"/>
      <c r="J423" s="5"/>
      <c r="K423" s="5"/>
      <c r="L423" s="5"/>
      <c r="M423" s="5"/>
      <c r="N423" s="5"/>
      <c r="O423" s="5"/>
    </row>
    <row r="424" spans="2:15" s="6" customFormat="1" ht="11.25" customHeight="1">
      <c r="B424" s="9"/>
      <c r="C424" s="5"/>
      <c r="F424" s="8"/>
      <c r="G424" s="8"/>
      <c r="H424" s="7"/>
      <c r="I424" s="7"/>
      <c r="J424" s="5"/>
      <c r="K424" s="5"/>
      <c r="L424" s="5"/>
      <c r="M424" s="5"/>
      <c r="N424" s="5"/>
      <c r="O424" s="5"/>
    </row>
    <row r="425" spans="2:15" s="6" customFormat="1" ht="11.25" customHeight="1">
      <c r="B425" s="9"/>
      <c r="C425" s="5"/>
      <c r="F425" s="8"/>
      <c r="G425" s="8"/>
      <c r="H425" s="7"/>
      <c r="I425" s="7"/>
      <c r="J425" s="5"/>
      <c r="K425" s="5"/>
      <c r="L425" s="5"/>
      <c r="M425" s="5"/>
      <c r="N425" s="5"/>
      <c r="O425" s="5"/>
    </row>
    <row r="426" spans="2:15" s="6" customFormat="1" ht="11.25" customHeight="1">
      <c r="B426" s="9"/>
      <c r="C426" s="5"/>
      <c r="F426" s="8"/>
      <c r="G426" s="8"/>
      <c r="H426" s="7"/>
      <c r="I426" s="7"/>
      <c r="J426" s="5"/>
      <c r="K426" s="5"/>
      <c r="L426" s="5"/>
      <c r="M426" s="5"/>
      <c r="N426" s="5"/>
      <c r="O426" s="5"/>
    </row>
    <row r="427" spans="2:15" s="6" customFormat="1" ht="11.25" customHeight="1">
      <c r="B427" s="9"/>
      <c r="C427" s="5"/>
      <c r="F427" s="8"/>
      <c r="G427" s="8"/>
      <c r="H427" s="7"/>
      <c r="I427" s="7"/>
      <c r="J427" s="5"/>
      <c r="K427" s="5"/>
      <c r="L427" s="5"/>
      <c r="M427" s="5"/>
      <c r="N427" s="5"/>
      <c r="O427" s="5"/>
    </row>
    <row r="428" spans="2:15" s="6" customFormat="1" ht="11.25" customHeight="1">
      <c r="B428" s="9"/>
      <c r="C428" s="5"/>
      <c r="F428" s="8"/>
      <c r="G428" s="8"/>
      <c r="H428" s="7"/>
      <c r="I428" s="7"/>
      <c r="J428" s="5"/>
      <c r="K428" s="5"/>
      <c r="L428" s="5"/>
      <c r="M428" s="5"/>
      <c r="N428" s="5"/>
      <c r="O428" s="5"/>
    </row>
    <row r="429" spans="2:15" s="6" customFormat="1" ht="11.25" customHeight="1">
      <c r="B429" s="9"/>
      <c r="C429" s="5"/>
      <c r="F429" s="8"/>
      <c r="G429" s="8"/>
      <c r="H429" s="7"/>
      <c r="I429" s="7"/>
      <c r="J429" s="5"/>
      <c r="K429" s="5"/>
      <c r="L429" s="5"/>
      <c r="M429" s="5"/>
      <c r="N429" s="5"/>
      <c r="O429" s="5"/>
    </row>
    <row r="430" spans="2:15" s="6" customFormat="1" ht="11.25" customHeight="1">
      <c r="B430" s="9"/>
      <c r="C430" s="5"/>
      <c r="F430" s="8"/>
      <c r="G430" s="8"/>
      <c r="H430" s="7"/>
      <c r="I430" s="7"/>
      <c r="J430" s="5"/>
      <c r="K430" s="5"/>
      <c r="L430" s="5"/>
      <c r="M430" s="5"/>
      <c r="N430" s="5"/>
      <c r="O430" s="5"/>
    </row>
    <row r="431" spans="2:15" s="6" customFormat="1" ht="11.25" customHeight="1">
      <c r="B431" s="9"/>
      <c r="C431" s="5"/>
      <c r="F431" s="8"/>
      <c r="G431" s="8"/>
      <c r="H431" s="7"/>
      <c r="I431" s="7"/>
      <c r="J431" s="5"/>
      <c r="K431" s="5"/>
      <c r="L431" s="5"/>
      <c r="M431" s="5"/>
      <c r="N431" s="5"/>
      <c r="O431" s="5"/>
    </row>
    <row r="432" spans="2:15" s="6" customFormat="1" ht="11.25" customHeight="1">
      <c r="B432" s="9"/>
      <c r="C432" s="5"/>
      <c r="F432" s="8"/>
      <c r="G432" s="8"/>
      <c r="H432" s="7"/>
      <c r="I432" s="7"/>
      <c r="J432" s="5"/>
      <c r="K432" s="5"/>
      <c r="L432" s="5"/>
      <c r="M432" s="5"/>
      <c r="N432" s="5"/>
      <c r="O432" s="5"/>
    </row>
    <row r="433" spans="2:15" s="6" customFormat="1" ht="11.25" customHeight="1">
      <c r="B433" s="9"/>
      <c r="C433" s="5"/>
      <c r="F433" s="8"/>
      <c r="G433" s="8"/>
      <c r="H433" s="7"/>
      <c r="I433" s="7"/>
      <c r="J433" s="5"/>
      <c r="K433" s="5"/>
      <c r="L433" s="5"/>
      <c r="M433" s="5"/>
      <c r="N433" s="5"/>
      <c r="O433" s="5"/>
    </row>
    <row r="434" spans="2:15" s="6" customFormat="1" ht="11.25" customHeight="1">
      <c r="B434" s="9"/>
      <c r="C434" s="5"/>
      <c r="F434" s="8"/>
      <c r="G434" s="8"/>
      <c r="H434" s="7"/>
      <c r="I434" s="7"/>
      <c r="J434" s="5"/>
      <c r="K434" s="5"/>
      <c r="L434" s="5"/>
      <c r="M434" s="5"/>
      <c r="N434" s="5"/>
      <c r="O434" s="5"/>
    </row>
    <row r="435" spans="2:15" s="6" customFormat="1" ht="11.25" customHeight="1">
      <c r="B435" s="9"/>
      <c r="C435" s="5"/>
      <c r="F435" s="8"/>
      <c r="G435" s="8"/>
      <c r="H435" s="7"/>
      <c r="I435" s="7"/>
      <c r="J435" s="5"/>
      <c r="K435" s="5"/>
      <c r="L435" s="5"/>
      <c r="M435" s="5"/>
      <c r="N435" s="5"/>
      <c r="O435" s="5"/>
    </row>
    <row r="436" spans="2:15" s="6" customFormat="1" ht="11.25" customHeight="1">
      <c r="B436" s="9"/>
      <c r="C436" s="5"/>
      <c r="F436" s="8"/>
      <c r="G436" s="8"/>
      <c r="H436" s="7"/>
      <c r="I436" s="7"/>
      <c r="J436" s="5"/>
      <c r="K436" s="5"/>
      <c r="L436" s="5"/>
      <c r="M436" s="5"/>
      <c r="N436" s="5"/>
      <c r="O436" s="5"/>
    </row>
    <row r="437" spans="2:15" s="6" customFormat="1" ht="11.25" customHeight="1">
      <c r="B437" s="9"/>
      <c r="C437" s="5"/>
      <c r="F437" s="8"/>
      <c r="G437" s="8"/>
      <c r="H437" s="7"/>
      <c r="I437" s="7"/>
      <c r="J437" s="5"/>
      <c r="K437" s="5"/>
      <c r="L437" s="5"/>
      <c r="M437" s="5"/>
      <c r="N437" s="5"/>
      <c r="O437" s="5"/>
    </row>
    <row r="438" spans="2:15" s="6" customFormat="1" ht="11.25" customHeight="1">
      <c r="B438" s="9"/>
      <c r="C438" s="5"/>
      <c r="F438" s="8"/>
      <c r="G438" s="8"/>
      <c r="H438" s="7"/>
      <c r="I438" s="7"/>
      <c r="J438" s="5"/>
      <c r="K438" s="5"/>
      <c r="L438" s="5"/>
      <c r="M438" s="5"/>
      <c r="N438" s="5"/>
      <c r="O438" s="5"/>
    </row>
    <row r="439" spans="2:15" s="6" customFormat="1" ht="11.25" customHeight="1">
      <c r="B439" s="9"/>
      <c r="C439" s="5"/>
      <c r="F439" s="8"/>
      <c r="G439" s="8"/>
      <c r="H439" s="7"/>
      <c r="I439" s="7"/>
      <c r="J439" s="5"/>
      <c r="K439" s="5"/>
      <c r="L439" s="5"/>
      <c r="M439" s="5"/>
      <c r="N439" s="5"/>
      <c r="O439" s="5"/>
    </row>
    <row r="440" spans="2:15" s="6" customFormat="1" ht="11.25" customHeight="1">
      <c r="B440" s="9"/>
      <c r="C440" s="5"/>
      <c r="F440" s="8"/>
      <c r="G440" s="8"/>
      <c r="H440" s="7"/>
      <c r="I440" s="7"/>
      <c r="J440" s="5"/>
      <c r="K440" s="5"/>
      <c r="L440" s="5"/>
      <c r="M440" s="5"/>
      <c r="N440" s="5"/>
      <c r="O440" s="5"/>
    </row>
    <row r="441" spans="2:15" s="6" customFormat="1" ht="11.25" customHeight="1">
      <c r="B441" s="9"/>
      <c r="C441" s="5"/>
      <c r="F441" s="8"/>
      <c r="G441" s="8"/>
      <c r="H441" s="7"/>
      <c r="I441" s="7"/>
      <c r="J441" s="5"/>
      <c r="K441" s="5"/>
      <c r="L441" s="5"/>
      <c r="M441" s="5"/>
      <c r="N441" s="5"/>
      <c r="O441" s="5"/>
    </row>
    <row r="442" spans="2:15" s="6" customFormat="1" ht="11.25" customHeight="1">
      <c r="B442" s="9"/>
      <c r="C442" s="5"/>
      <c r="F442" s="8"/>
      <c r="G442" s="8"/>
      <c r="H442" s="7"/>
      <c r="I442" s="7"/>
      <c r="J442" s="5"/>
      <c r="K442" s="5"/>
      <c r="L442" s="5"/>
      <c r="M442" s="5"/>
      <c r="N442" s="5"/>
      <c r="O442" s="5"/>
    </row>
    <row r="443" spans="2:15" s="6" customFormat="1" ht="11.25" customHeight="1">
      <c r="B443" s="9"/>
      <c r="C443" s="5"/>
      <c r="F443" s="8"/>
      <c r="G443" s="8"/>
      <c r="H443" s="7"/>
      <c r="I443" s="7"/>
      <c r="J443" s="5"/>
      <c r="K443" s="5"/>
      <c r="L443" s="5"/>
      <c r="M443" s="5"/>
      <c r="N443" s="5"/>
      <c r="O443" s="5"/>
    </row>
    <row r="444" spans="2:15" ht="11.25" customHeight="1"/>
    <row r="445" spans="2:15" ht="11.25" customHeight="1"/>
    <row r="446" spans="2:15" ht="11.25" customHeight="1"/>
    <row r="447" spans="2:15" ht="11.25" customHeight="1"/>
    <row r="448" spans="2:15" ht="11.25" customHeight="1"/>
    <row r="449" spans="2:9" ht="11.25" customHeight="1"/>
    <row r="450" spans="2:9" s="10" customFormat="1" ht="15" customHeight="1">
      <c r="B450" s="9"/>
      <c r="C450" s="5"/>
      <c r="D450" s="6"/>
      <c r="E450" s="6"/>
      <c r="F450" s="8"/>
      <c r="G450" s="8"/>
      <c r="H450" s="7"/>
      <c r="I450" s="7"/>
    </row>
  </sheetData>
  <mergeCells count="15">
    <mergeCell ref="C12:H12"/>
    <mergeCell ref="B16:I20"/>
    <mergeCell ref="B2:I2"/>
    <mergeCell ref="C3:H3"/>
    <mergeCell ref="C4:H4"/>
    <mergeCell ref="C10:H10"/>
    <mergeCell ref="C15:H15"/>
    <mergeCell ref="C5:H5"/>
    <mergeCell ref="C14:H14"/>
    <mergeCell ref="C8:H8"/>
    <mergeCell ref="C7:H7"/>
    <mergeCell ref="C13:H13"/>
    <mergeCell ref="C11:H11"/>
    <mergeCell ref="C6:H6"/>
    <mergeCell ref="C9:H9"/>
  </mergeCells>
  <phoneticPr fontId="18" type="noConversion"/>
  <printOptions horizontalCentered="1"/>
  <pageMargins left="0.35433070866141736" right="0.35433070866141736" top="0.82677165354330717" bottom="1.3779527559055118" header="0.27559055118110237" footer="0.31496062992125984"/>
  <pageSetup paperSize="9" scale="59" orientation="portrait" r:id="rId1"/>
  <headerFooter alignWithMargins="0">
    <oddHeader xml:space="preserve">&amp;L&amp;"Calibri,Regular"Makhado 66kV Subtransmission Line&amp;R&amp;"-,Regular"BILL OF QUANTITIES
</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0354-D3CB-48E9-BB4B-0869442775FA}">
  <dimension ref="B1:AD42"/>
  <sheetViews>
    <sheetView view="pageBreakPreview" topLeftCell="A19" zoomScale="94" zoomScaleNormal="100" zoomScaleSheetLayoutView="94" workbookViewId="0">
      <selection activeCell="C38" sqref="C38"/>
    </sheetView>
  </sheetViews>
  <sheetFormatPr defaultColWidth="8.77734375" defaultRowHeight="13.8"/>
  <cols>
    <col min="1" max="1" width="8.77734375" style="1"/>
    <col min="2" max="2" width="6.21875" style="52" customWidth="1"/>
    <col min="3" max="3" width="58.21875" style="1" customWidth="1"/>
    <col min="4" max="4" width="8.77734375" style="1" customWidth="1"/>
    <col min="5" max="5" width="8.21875" style="52" customWidth="1"/>
    <col min="6" max="6" width="21.77734375" style="3" customWidth="1"/>
    <col min="7" max="7" width="19.5546875" style="3" customWidth="1"/>
    <col min="8" max="8" width="19.21875" style="3" customWidth="1"/>
    <col min="9" max="16384" width="8.77734375" style="1"/>
  </cols>
  <sheetData>
    <row r="1" spans="2:30" ht="14.4" thickBot="1"/>
    <row r="2" spans="2:30" ht="14.4" thickBot="1">
      <c r="B2" s="219" t="s">
        <v>7</v>
      </c>
      <c r="C2" s="220"/>
      <c r="D2" s="220"/>
      <c r="E2" s="220"/>
      <c r="F2" s="220"/>
      <c r="G2" s="220"/>
      <c r="H2" s="221"/>
    </row>
    <row r="3" spans="2:30" ht="14.4" thickBot="1">
      <c r="B3" s="103" t="s">
        <v>14</v>
      </c>
      <c r="C3" s="23" t="s">
        <v>1</v>
      </c>
      <c r="D3" s="23" t="s">
        <v>15</v>
      </c>
      <c r="E3" s="48" t="s">
        <v>16</v>
      </c>
      <c r="F3" s="36" t="s">
        <v>17</v>
      </c>
      <c r="G3" s="36" t="s">
        <v>18</v>
      </c>
      <c r="H3" s="37" t="s">
        <v>19</v>
      </c>
      <c r="I3" s="12"/>
      <c r="J3" s="12"/>
      <c r="K3" s="12"/>
      <c r="L3" s="12"/>
      <c r="M3" s="12"/>
      <c r="N3" s="12"/>
      <c r="O3" s="12"/>
      <c r="P3" s="12"/>
      <c r="Q3" s="12"/>
      <c r="R3" s="12"/>
      <c r="S3" s="12"/>
      <c r="T3" s="12"/>
      <c r="U3" s="12"/>
      <c r="V3" s="12"/>
      <c r="W3" s="12"/>
      <c r="X3" s="12"/>
      <c r="Y3" s="12"/>
      <c r="Z3" s="12"/>
      <c r="AA3" s="12"/>
      <c r="AB3" s="12"/>
      <c r="AC3" s="12"/>
      <c r="AD3" s="12"/>
    </row>
    <row r="4" spans="2:30">
      <c r="B4" s="108">
        <v>1</v>
      </c>
      <c r="C4" s="115" t="s">
        <v>20</v>
      </c>
      <c r="D4" s="116"/>
      <c r="E4" s="49"/>
      <c r="F4" s="117"/>
      <c r="G4" s="117"/>
      <c r="H4" s="118"/>
      <c r="I4" s="12"/>
      <c r="J4" s="12"/>
      <c r="K4" s="12"/>
      <c r="L4" s="12"/>
      <c r="M4" s="12"/>
      <c r="N4" s="12"/>
      <c r="O4" s="12"/>
      <c r="P4" s="12"/>
      <c r="Q4" s="12"/>
      <c r="R4" s="12"/>
      <c r="S4" s="12"/>
      <c r="T4" s="12"/>
      <c r="U4" s="12"/>
      <c r="V4" s="12"/>
      <c r="W4" s="12"/>
      <c r="X4" s="12"/>
      <c r="Y4" s="12"/>
      <c r="Z4" s="12"/>
      <c r="AA4" s="12"/>
      <c r="AB4" s="12"/>
      <c r="AC4" s="12"/>
      <c r="AD4" s="12"/>
    </row>
    <row r="5" spans="2:30" ht="16.95" customHeight="1">
      <c r="B5" s="102"/>
      <c r="C5" s="76" t="s">
        <v>21</v>
      </c>
      <c r="D5" s="76"/>
      <c r="E5" s="107"/>
      <c r="F5" s="119"/>
      <c r="G5" s="119"/>
      <c r="H5" s="120"/>
      <c r="I5" s="12"/>
      <c r="J5" s="12"/>
      <c r="K5" s="12"/>
      <c r="L5" s="12"/>
      <c r="M5" s="12"/>
      <c r="N5" s="12"/>
      <c r="O5" s="12"/>
      <c r="P5" s="12"/>
      <c r="Q5" s="12"/>
      <c r="R5" s="12"/>
      <c r="S5" s="12"/>
      <c r="T5" s="12"/>
      <c r="U5" s="12"/>
      <c r="V5" s="12"/>
      <c r="W5" s="12"/>
      <c r="X5" s="12"/>
      <c r="Y5" s="12"/>
      <c r="Z5" s="12"/>
      <c r="AA5" s="12"/>
      <c r="AB5" s="12"/>
      <c r="AC5" s="12"/>
      <c r="AD5" s="12"/>
    </row>
    <row r="6" spans="2:30">
      <c r="B6" s="102"/>
      <c r="C6" s="76"/>
      <c r="D6" s="76"/>
      <c r="E6" s="107"/>
      <c r="F6" s="119"/>
      <c r="G6" s="119"/>
      <c r="H6" s="120"/>
      <c r="I6" s="12"/>
      <c r="J6" s="12"/>
      <c r="K6" s="12"/>
      <c r="L6" s="12"/>
      <c r="M6" s="12"/>
      <c r="N6" s="12"/>
      <c r="O6" s="12"/>
      <c r="P6" s="12"/>
      <c r="Q6" s="12"/>
      <c r="R6" s="12"/>
      <c r="S6" s="12"/>
      <c r="T6" s="12"/>
      <c r="U6" s="12"/>
      <c r="V6" s="12"/>
      <c r="W6" s="12"/>
      <c r="X6" s="12"/>
      <c r="Y6" s="12"/>
      <c r="Z6" s="12"/>
      <c r="AA6" s="12"/>
      <c r="AB6" s="12"/>
      <c r="AC6" s="12"/>
      <c r="AD6" s="12"/>
    </row>
    <row r="7" spans="2:30">
      <c r="B7" s="97" t="s">
        <v>22</v>
      </c>
      <c r="C7" s="75" t="s">
        <v>23</v>
      </c>
      <c r="D7" s="76"/>
      <c r="E7" s="107"/>
      <c r="F7" s="119"/>
      <c r="G7" s="119"/>
      <c r="H7" s="120"/>
      <c r="I7" s="12"/>
      <c r="J7" s="12"/>
      <c r="K7" s="12"/>
      <c r="L7" s="12"/>
      <c r="M7" s="12"/>
      <c r="N7" s="12"/>
      <c r="O7" s="12"/>
      <c r="P7" s="12"/>
      <c r="Q7" s="12"/>
      <c r="R7" s="12"/>
      <c r="S7" s="12"/>
      <c r="T7" s="12"/>
      <c r="U7" s="12"/>
      <c r="V7" s="12"/>
      <c r="W7" s="12"/>
      <c r="X7" s="12"/>
      <c r="Y7" s="12"/>
      <c r="Z7" s="12"/>
      <c r="AA7" s="12"/>
      <c r="AB7" s="12"/>
      <c r="AC7" s="12"/>
      <c r="AD7" s="12"/>
    </row>
    <row r="8" spans="2:30" ht="100.8" customHeight="1">
      <c r="B8" s="102" t="s">
        <v>24</v>
      </c>
      <c r="C8" s="66" t="s">
        <v>509</v>
      </c>
      <c r="D8" s="107" t="s">
        <v>25</v>
      </c>
      <c r="E8" s="107">
        <v>1</v>
      </c>
      <c r="F8" s="122"/>
      <c r="G8" s="122"/>
      <c r="H8" s="123"/>
      <c r="I8" s="12"/>
      <c r="J8" s="12"/>
      <c r="K8" s="12"/>
      <c r="L8" s="12">
        <f>2.5%*200000</f>
        <v>5000</v>
      </c>
      <c r="M8" s="12"/>
      <c r="N8" s="12"/>
      <c r="O8" s="12"/>
      <c r="P8" s="12"/>
      <c r="Q8" s="12"/>
      <c r="R8" s="12"/>
      <c r="S8" s="12"/>
      <c r="T8" s="12"/>
      <c r="U8" s="12"/>
      <c r="V8" s="12"/>
      <c r="W8" s="12"/>
      <c r="X8" s="12"/>
      <c r="Y8" s="12"/>
      <c r="Z8" s="12"/>
      <c r="AA8" s="12"/>
      <c r="AB8" s="12"/>
      <c r="AC8" s="12"/>
      <c r="AD8" s="12"/>
    </row>
    <row r="9" spans="2:30" ht="93" customHeight="1">
      <c r="B9" s="102" t="s">
        <v>26</v>
      </c>
      <c r="C9" s="66" t="s">
        <v>508</v>
      </c>
      <c r="D9" s="107" t="s">
        <v>25</v>
      </c>
      <c r="E9" s="107">
        <v>1</v>
      </c>
      <c r="F9" s="122"/>
      <c r="G9" s="122"/>
      <c r="H9" s="123"/>
      <c r="I9" s="12"/>
      <c r="J9" s="12"/>
      <c r="K9" s="12"/>
      <c r="L9" s="12"/>
      <c r="M9" s="12"/>
      <c r="N9" s="12"/>
      <c r="O9" s="12"/>
      <c r="P9" s="12"/>
      <c r="Q9" s="12"/>
      <c r="R9" s="12"/>
      <c r="S9" s="12"/>
      <c r="T9" s="12"/>
      <c r="U9" s="12"/>
      <c r="V9" s="12"/>
      <c r="W9" s="12"/>
      <c r="X9" s="12"/>
      <c r="Y9" s="12"/>
      <c r="Z9" s="12"/>
      <c r="AA9" s="12"/>
      <c r="AB9" s="12"/>
      <c r="AC9" s="12"/>
      <c r="AD9" s="12"/>
    </row>
    <row r="10" spans="2:30" ht="45.6" customHeight="1">
      <c r="B10" s="102" t="s">
        <v>27</v>
      </c>
      <c r="C10" s="76" t="s">
        <v>28</v>
      </c>
      <c r="D10" s="107" t="s">
        <v>25</v>
      </c>
      <c r="E10" s="107">
        <v>1</v>
      </c>
      <c r="F10" s="122"/>
      <c r="G10" s="122"/>
      <c r="H10" s="123"/>
      <c r="I10" s="12"/>
      <c r="J10" s="12"/>
      <c r="K10" s="12"/>
      <c r="L10" s="12"/>
      <c r="M10" s="12"/>
      <c r="N10" s="12"/>
      <c r="O10" s="12"/>
      <c r="P10" s="12"/>
      <c r="Q10" s="12"/>
      <c r="R10" s="12"/>
      <c r="S10" s="12"/>
      <c r="T10" s="12"/>
      <c r="U10" s="12"/>
      <c r="V10" s="12"/>
      <c r="W10" s="12"/>
      <c r="X10" s="12"/>
      <c r="Y10" s="12"/>
      <c r="Z10" s="12"/>
      <c r="AA10" s="12"/>
      <c r="AB10" s="12"/>
      <c r="AC10" s="12"/>
      <c r="AD10" s="12"/>
    </row>
    <row r="11" spans="2:30" ht="33" customHeight="1">
      <c r="B11" s="102" t="s">
        <v>29</v>
      </c>
      <c r="C11" s="76" t="s">
        <v>30</v>
      </c>
      <c r="D11" s="107" t="s">
        <v>25</v>
      </c>
      <c r="E11" s="107">
        <v>1</v>
      </c>
      <c r="F11" s="122"/>
      <c r="G11" s="122"/>
      <c r="H11" s="123"/>
      <c r="I11" s="12"/>
      <c r="J11" s="12"/>
      <c r="K11" s="12"/>
      <c r="L11" s="12"/>
      <c r="M11" s="12"/>
      <c r="N11" s="12"/>
      <c r="O11" s="12"/>
      <c r="P11" s="12"/>
      <c r="Q11" s="12"/>
      <c r="R11" s="12"/>
      <c r="S11" s="12"/>
      <c r="T11" s="12"/>
      <c r="U11" s="12"/>
      <c r="V11" s="12"/>
      <c r="W11" s="12"/>
      <c r="X11" s="12"/>
      <c r="Y11" s="12"/>
      <c r="Z11" s="12"/>
      <c r="AA11" s="12"/>
      <c r="AB11" s="12"/>
      <c r="AC11" s="12"/>
      <c r="AD11" s="12"/>
    </row>
    <row r="12" spans="2:30" ht="30" customHeight="1">
      <c r="B12" s="102" t="s">
        <v>31</v>
      </c>
      <c r="C12" s="76" t="s">
        <v>32</v>
      </c>
      <c r="D12" s="107" t="s">
        <v>25</v>
      </c>
      <c r="E12" s="107">
        <v>1</v>
      </c>
      <c r="F12" s="122"/>
      <c r="G12" s="122"/>
      <c r="H12" s="123"/>
      <c r="I12" s="12"/>
      <c r="J12" s="12"/>
      <c r="K12" s="12"/>
      <c r="L12" s="12"/>
      <c r="M12" s="12"/>
      <c r="N12" s="12"/>
      <c r="O12" s="12"/>
      <c r="P12" s="12"/>
      <c r="Q12" s="12"/>
      <c r="R12" s="12"/>
      <c r="S12" s="12"/>
      <c r="T12" s="12"/>
      <c r="U12" s="12"/>
      <c r="V12" s="12"/>
      <c r="W12" s="12"/>
      <c r="X12" s="12"/>
      <c r="Y12" s="12"/>
      <c r="Z12" s="12"/>
      <c r="AA12" s="12"/>
      <c r="AB12" s="12"/>
      <c r="AC12" s="12"/>
      <c r="AD12" s="12"/>
    </row>
    <row r="13" spans="2:30" ht="42.6" customHeight="1">
      <c r="B13" s="102" t="s">
        <v>33</v>
      </c>
      <c r="C13" s="76" t="s">
        <v>34</v>
      </c>
      <c r="D13" s="107" t="s">
        <v>35</v>
      </c>
      <c r="E13" s="107">
        <v>2</v>
      </c>
      <c r="F13" s="122"/>
      <c r="G13" s="122"/>
      <c r="H13" s="123"/>
      <c r="I13" s="12"/>
      <c r="J13" s="12"/>
      <c r="K13" s="12"/>
      <c r="L13" s="12"/>
      <c r="M13" s="12"/>
      <c r="N13" s="12"/>
      <c r="O13" s="12"/>
      <c r="P13" s="12"/>
      <c r="Q13" s="12"/>
      <c r="R13" s="12"/>
      <c r="S13" s="12"/>
      <c r="T13" s="12"/>
      <c r="U13" s="12"/>
      <c r="V13" s="12"/>
      <c r="W13" s="12"/>
      <c r="X13" s="12"/>
      <c r="Y13" s="12"/>
      <c r="Z13" s="12"/>
      <c r="AA13" s="12"/>
      <c r="AB13" s="12"/>
      <c r="AC13" s="12"/>
      <c r="AD13" s="12"/>
    </row>
    <row r="14" spans="2:30" ht="42.6" customHeight="1">
      <c r="B14" s="102" t="s">
        <v>36</v>
      </c>
      <c r="C14" s="66" t="s">
        <v>37</v>
      </c>
      <c r="D14" s="107" t="s">
        <v>25</v>
      </c>
      <c r="E14" s="107">
        <v>1</v>
      </c>
      <c r="F14" s="122"/>
      <c r="G14" s="122"/>
      <c r="H14" s="123"/>
      <c r="I14" s="12"/>
      <c r="J14" s="12"/>
      <c r="K14" s="12"/>
      <c r="L14" s="12"/>
      <c r="M14" s="12"/>
      <c r="N14" s="12"/>
      <c r="O14" s="12"/>
      <c r="P14" s="12"/>
      <c r="Q14" s="12"/>
      <c r="R14" s="12"/>
      <c r="S14" s="12"/>
      <c r="T14" s="12"/>
      <c r="U14" s="12"/>
      <c r="V14" s="12"/>
      <c r="W14" s="12"/>
      <c r="X14" s="12"/>
      <c r="Y14" s="12"/>
      <c r="Z14" s="12"/>
      <c r="AA14" s="12"/>
      <c r="AB14" s="12"/>
      <c r="AC14" s="12"/>
      <c r="AD14" s="12"/>
    </row>
    <row r="15" spans="2:30" ht="30.6" customHeight="1">
      <c r="B15" s="102" t="s">
        <v>38</v>
      </c>
      <c r="C15" s="66" t="s">
        <v>39</v>
      </c>
      <c r="D15" s="107" t="s">
        <v>25</v>
      </c>
      <c r="E15" s="107">
        <v>1</v>
      </c>
      <c r="F15" s="122"/>
      <c r="G15" s="122"/>
      <c r="H15" s="123"/>
      <c r="I15" s="12"/>
      <c r="J15" s="12"/>
      <c r="K15" s="12"/>
      <c r="L15" s="12"/>
      <c r="M15" s="12"/>
      <c r="N15" s="12"/>
      <c r="O15" s="12"/>
      <c r="P15" s="12"/>
      <c r="Q15" s="12"/>
      <c r="R15" s="12"/>
      <c r="S15" s="12"/>
      <c r="T15" s="12"/>
      <c r="U15" s="12"/>
      <c r="V15" s="12"/>
      <c r="W15" s="12"/>
      <c r="X15" s="12"/>
      <c r="Y15" s="12"/>
      <c r="Z15" s="12"/>
      <c r="AA15" s="12"/>
      <c r="AB15" s="12"/>
      <c r="AC15" s="12"/>
      <c r="AD15" s="12"/>
    </row>
    <row r="16" spans="2:30" ht="12.6" customHeight="1">
      <c r="B16" s="102"/>
      <c r="C16" s="76"/>
      <c r="D16" s="107"/>
      <c r="E16" s="107"/>
      <c r="F16" s="122"/>
      <c r="G16" s="122"/>
      <c r="H16" s="123"/>
      <c r="I16" s="12"/>
      <c r="J16" s="12"/>
      <c r="K16" s="12"/>
      <c r="L16" s="12"/>
      <c r="M16" s="12"/>
      <c r="N16" s="12"/>
      <c r="O16" s="12"/>
      <c r="P16" s="12"/>
      <c r="Q16" s="12"/>
      <c r="R16" s="12"/>
      <c r="S16" s="12"/>
      <c r="T16" s="12"/>
      <c r="U16" s="12"/>
      <c r="V16" s="12"/>
      <c r="W16" s="12"/>
      <c r="X16" s="12"/>
      <c r="Y16" s="12"/>
      <c r="Z16" s="12"/>
      <c r="AA16" s="12"/>
      <c r="AB16" s="12"/>
      <c r="AC16" s="12"/>
      <c r="AD16" s="12"/>
    </row>
    <row r="17" spans="2:30" ht="41.4">
      <c r="B17" s="97" t="s">
        <v>40</v>
      </c>
      <c r="C17" s="75" t="s">
        <v>41</v>
      </c>
      <c r="D17" s="107"/>
      <c r="E17" s="107"/>
      <c r="F17" s="122"/>
      <c r="G17" s="122"/>
      <c r="H17" s="123"/>
      <c r="I17" s="12"/>
      <c r="J17" s="12"/>
      <c r="K17" s="12"/>
      <c r="L17" s="12"/>
      <c r="M17" s="12"/>
      <c r="N17" s="12"/>
      <c r="O17" s="12"/>
      <c r="P17" s="12"/>
      <c r="Q17" s="12"/>
      <c r="R17" s="12"/>
      <c r="S17" s="12"/>
      <c r="T17" s="12"/>
      <c r="U17" s="12"/>
      <c r="V17" s="12"/>
      <c r="W17" s="12"/>
      <c r="X17" s="12"/>
      <c r="Y17" s="12"/>
      <c r="Z17" s="12"/>
      <c r="AA17" s="12"/>
      <c r="AB17" s="12"/>
      <c r="AC17" s="12"/>
      <c r="AD17" s="12"/>
    </row>
    <row r="18" spans="2:30">
      <c r="B18" s="102"/>
      <c r="C18" s="76"/>
      <c r="D18" s="107"/>
      <c r="E18" s="107"/>
      <c r="F18" s="122"/>
      <c r="G18" s="122"/>
      <c r="H18" s="123"/>
      <c r="I18" s="12"/>
      <c r="J18" s="12"/>
      <c r="K18" s="12"/>
      <c r="L18" s="12"/>
      <c r="M18" s="12"/>
      <c r="N18" s="12"/>
      <c r="O18" s="12"/>
      <c r="P18" s="12"/>
      <c r="Q18" s="12"/>
      <c r="R18" s="12"/>
      <c r="S18" s="12"/>
      <c r="T18" s="12"/>
      <c r="U18" s="12"/>
      <c r="V18" s="12"/>
      <c r="W18" s="12"/>
      <c r="X18" s="12"/>
      <c r="Y18" s="12"/>
      <c r="Z18" s="12"/>
      <c r="AA18" s="12"/>
      <c r="AB18" s="12"/>
      <c r="AC18" s="12"/>
      <c r="AD18" s="12"/>
    </row>
    <row r="19" spans="2:30" ht="31.2" customHeight="1">
      <c r="B19" s="102" t="s">
        <v>42</v>
      </c>
      <c r="C19" s="76" t="s">
        <v>43</v>
      </c>
      <c r="D19" s="107" t="s">
        <v>25</v>
      </c>
      <c r="E19" s="107">
        <v>1</v>
      </c>
      <c r="F19" s="122"/>
      <c r="G19" s="122"/>
      <c r="H19" s="123"/>
      <c r="I19" s="12"/>
      <c r="J19" s="12"/>
      <c r="K19" s="12"/>
      <c r="L19" s="12"/>
      <c r="M19" s="12"/>
      <c r="N19" s="12"/>
      <c r="O19" s="12"/>
      <c r="P19" s="12"/>
      <c r="Q19" s="12"/>
      <c r="R19" s="12"/>
      <c r="S19" s="12"/>
      <c r="T19" s="12"/>
      <c r="U19" s="12"/>
      <c r="V19" s="12"/>
      <c r="W19" s="12"/>
      <c r="X19" s="12"/>
      <c r="Y19" s="12"/>
      <c r="Z19" s="12"/>
      <c r="AA19" s="12"/>
      <c r="AB19" s="12"/>
      <c r="AC19" s="12"/>
      <c r="AD19" s="12"/>
    </row>
    <row r="20" spans="2:30" ht="31.2" customHeight="1">
      <c r="B20" s="102" t="s">
        <v>44</v>
      </c>
      <c r="C20" s="76" t="s">
        <v>45</v>
      </c>
      <c r="D20" s="107" t="s">
        <v>25</v>
      </c>
      <c r="E20" s="107">
        <v>1</v>
      </c>
      <c r="F20" s="122"/>
      <c r="G20" s="122"/>
      <c r="H20" s="123"/>
      <c r="I20" s="12"/>
      <c r="J20" s="12"/>
      <c r="K20" s="12"/>
      <c r="L20" s="12"/>
      <c r="M20" s="12"/>
      <c r="N20" s="12"/>
      <c r="O20" s="12"/>
      <c r="P20" s="12"/>
      <c r="Q20" s="12"/>
      <c r="R20" s="12"/>
      <c r="S20" s="12"/>
      <c r="T20" s="12"/>
      <c r="U20" s="12"/>
      <c r="V20" s="12"/>
      <c r="W20" s="12"/>
      <c r="X20" s="12"/>
      <c r="Y20" s="12"/>
      <c r="Z20" s="12"/>
      <c r="AA20" s="12"/>
      <c r="AB20" s="12"/>
      <c r="AC20" s="12"/>
      <c r="AD20" s="12"/>
    </row>
    <row r="21" spans="2:30" ht="31.2" customHeight="1">
      <c r="B21" s="102" t="s">
        <v>46</v>
      </c>
      <c r="C21" s="76" t="s">
        <v>47</v>
      </c>
      <c r="D21" s="107" t="s">
        <v>25</v>
      </c>
      <c r="E21" s="107">
        <v>1</v>
      </c>
      <c r="F21" s="122"/>
      <c r="G21" s="122"/>
      <c r="H21" s="123"/>
      <c r="I21" s="12"/>
      <c r="J21" s="12"/>
      <c r="K21" s="12"/>
      <c r="L21" s="12"/>
      <c r="M21" s="12"/>
      <c r="N21" s="12"/>
      <c r="O21" s="12"/>
      <c r="P21" s="12"/>
      <c r="Q21" s="12"/>
      <c r="R21" s="12"/>
      <c r="S21" s="12"/>
      <c r="T21" s="12"/>
      <c r="U21" s="12"/>
      <c r="V21" s="12"/>
      <c r="W21" s="12"/>
      <c r="X21" s="12"/>
      <c r="Y21" s="12"/>
      <c r="Z21" s="12"/>
      <c r="AA21" s="12"/>
      <c r="AB21" s="12"/>
      <c r="AC21" s="12"/>
      <c r="AD21" s="12"/>
    </row>
    <row r="22" spans="2:30" ht="31.2" customHeight="1">
      <c r="B22" s="102" t="s">
        <v>48</v>
      </c>
      <c r="C22" s="76" t="s">
        <v>49</v>
      </c>
      <c r="D22" s="107" t="s">
        <v>25</v>
      </c>
      <c r="E22" s="107">
        <v>1</v>
      </c>
      <c r="F22" s="122"/>
      <c r="G22" s="122"/>
      <c r="H22" s="123"/>
      <c r="I22" s="12"/>
      <c r="J22" s="12"/>
      <c r="K22" s="12"/>
      <c r="L22" s="12"/>
      <c r="M22" s="12"/>
      <c r="N22" s="12"/>
      <c r="O22" s="12"/>
      <c r="P22" s="12"/>
      <c r="Q22" s="12"/>
      <c r="R22" s="12"/>
      <c r="S22" s="12"/>
      <c r="T22" s="12"/>
      <c r="U22" s="12"/>
      <c r="V22" s="12"/>
      <c r="W22" s="12"/>
      <c r="X22" s="12"/>
      <c r="Y22" s="12"/>
      <c r="Z22" s="12"/>
      <c r="AA22" s="12"/>
      <c r="AB22" s="12"/>
      <c r="AC22" s="12"/>
      <c r="AD22" s="12"/>
    </row>
    <row r="23" spans="2:30" ht="31.2" customHeight="1">
      <c r="B23" s="102" t="s">
        <v>50</v>
      </c>
      <c r="C23" s="76" t="s">
        <v>51</v>
      </c>
      <c r="D23" s="107" t="s">
        <v>25</v>
      </c>
      <c r="E23" s="107">
        <v>1</v>
      </c>
      <c r="F23" s="122"/>
      <c r="G23" s="122"/>
      <c r="H23" s="123"/>
      <c r="I23" s="12"/>
      <c r="J23" s="12"/>
      <c r="K23" s="12"/>
      <c r="L23" s="12"/>
      <c r="M23" s="12"/>
      <c r="N23" s="12"/>
      <c r="O23" s="12"/>
      <c r="P23" s="12"/>
      <c r="Q23" s="12"/>
      <c r="R23" s="12"/>
      <c r="S23" s="12"/>
      <c r="T23" s="12"/>
      <c r="U23" s="12"/>
      <c r="V23" s="12"/>
      <c r="W23" s="12"/>
      <c r="X23" s="12"/>
      <c r="Y23" s="12"/>
      <c r="Z23" s="12"/>
      <c r="AA23" s="12"/>
      <c r="AB23" s="12"/>
      <c r="AC23" s="12"/>
      <c r="AD23" s="12"/>
    </row>
    <row r="24" spans="2:30" ht="31.2" customHeight="1">
      <c r="B24" s="102" t="s">
        <v>52</v>
      </c>
      <c r="C24" s="66" t="s">
        <v>53</v>
      </c>
      <c r="D24" s="107" t="s">
        <v>25</v>
      </c>
      <c r="E24" s="107">
        <v>1</v>
      </c>
      <c r="F24" s="122"/>
      <c r="G24" s="122"/>
      <c r="H24" s="123"/>
      <c r="I24" s="12"/>
      <c r="J24" s="12"/>
      <c r="K24" s="12"/>
      <c r="L24" s="12"/>
      <c r="M24" s="12"/>
      <c r="N24" s="12"/>
      <c r="O24" s="12"/>
      <c r="P24" s="12"/>
      <c r="Q24" s="12"/>
      <c r="R24" s="12"/>
      <c r="S24" s="12"/>
      <c r="T24" s="12"/>
      <c r="U24" s="12"/>
      <c r="V24" s="12"/>
      <c r="W24" s="12"/>
      <c r="X24" s="12"/>
      <c r="Y24" s="12"/>
      <c r="Z24" s="12"/>
      <c r="AA24" s="12"/>
      <c r="AB24" s="12"/>
      <c r="AC24" s="12"/>
      <c r="AD24" s="12"/>
    </row>
    <row r="25" spans="2:30">
      <c r="B25" s="102"/>
      <c r="C25" s="76"/>
      <c r="D25" s="107"/>
      <c r="E25" s="107"/>
      <c r="F25" s="122"/>
      <c r="G25" s="122"/>
      <c r="H25" s="123"/>
      <c r="I25" s="12"/>
      <c r="J25" s="12"/>
      <c r="K25" s="12"/>
      <c r="L25" s="12"/>
      <c r="M25" s="12"/>
      <c r="N25" s="12"/>
      <c r="O25" s="12"/>
      <c r="P25" s="12"/>
      <c r="Q25" s="12"/>
      <c r="R25" s="12"/>
      <c r="S25" s="12"/>
      <c r="T25" s="12"/>
      <c r="U25" s="12"/>
      <c r="V25" s="12"/>
      <c r="W25" s="12"/>
      <c r="X25" s="12"/>
      <c r="Y25" s="12"/>
      <c r="Z25" s="12"/>
      <c r="AA25" s="12"/>
      <c r="AB25" s="12"/>
      <c r="AC25" s="12"/>
      <c r="AD25" s="12"/>
    </row>
    <row r="26" spans="2:30" ht="27.6">
      <c r="B26" s="97" t="s">
        <v>54</v>
      </c>
      <c r="C26" s="75" t="s">
        <v>55</v>
      </c>
      <c r="D26" s="107"/>
      <c r="E26" s="107"/>
      <c r="F26" s="122"/>
      <c r="G26" s="122"/>
      <c r="H26" s="123"/>
      <c r="I26" s="12"/>
      <c r="J26" s="12"/>
      <c r="K26" s="12"/>
      <c r="L26" s="12"/>
      <c r="M26" s="12"/>
      <c r="N26" s="12"/>
      <c r="O26" s="12"/>
      <c r="P26" s="12"/>
      <c r="Q26" s="12"/>
      <c r="R26" s="12"/>
      <c r="S26" s="12"/>
      <c r="T26" s="12"/>
      <c r="U26" s="12"/>
      <c r="V26" s="12"/>
      <c r="W26" s="12"/>
      <c r="X26" s="12"/>
      <c r="Y26" s="12"/>
      <c r="Z26" s="12"/>
      <c r="AA26" s="12"/>
      <c r="AB26" s="12"/>
      <c r="AC26" s="12"/>
      <c r="AD26" s="12"/>
    </row>
    <row r="27" spans="2:30">
      <c r="B27" s="102"/>
      <c r="C27" s="76" t="s">
        <v>56</v>
      </c>
      <c r="D27" s="107"/>
      <c r="E27" s="107"/>
      <c r="F27" s="122"/>
      <c r="G27" s="122"/>
      <c r="H27" s="123"/>
      <c r="I27" s="12"/>
      <c r="J27" s="12"/>
      <c r="K27" s="12"/>
      <c r="L27" s="12"/>
      <c r="M27" s="12"/>
      <c r="N27" s="12"/>
      <c r="O27" s="12"/>
      <c r="P27" s="12"/>
      <c r="Q27" s="12"/>
      <c r="R27" s="12"/>
      <c r="S27" s="12"/>
      <c r="T27" s="12"/>
      <c r="U27" s="12"/>
      <c r="V27" s="12"/>
      <c r="W27" s="12"/>
      <c r="X27" s="12"/>
      <c r="Y27" s="12"/>
      <c r="Z27" s="12"/>
      <c r="AA27" s="12"/>
      <c r="AB27" s="12"/>
      <c r="AC27" s="12"/>
      <c r="AD27" s="12"/>
    </row>
    <row r="28" spans="2:30">
      <c r="B28" s="102"/>
      <c r="C28" s="76"/>
      <c r="D28" s="107"/>
      <c r="E28" s="107"/>
      <c r="F28" s="122"/>
      <c r="G28" s="122"/>
      <c r="H28" s="123"/>
      <c r="I28" s="12"/>
      <c r="J28" s="12"/>
      <c r="K28" s="12"/>
      <c r="L28" s="12"/>
      <c r="M28" s="12"/>
      <c r="N28" s="12"/>
      <c r="O28" s="12"/>
      <c r="P28" s="12"/>
      <c r="Q28" s="12"/>
      <c r="R28" s="12"/>
      <c r="S28" s="12"/>
      <c r="T28" s="12"/>
      <c r="U28" s="12"/>
      <c r="V28" s="12"/>
      <c r="W28" s="12"/>
      <c r="X28" s="12"/>
      <c r="Y28" s="12"/>
      <c r="Z28" s="12"/>
      <c r="AA28" s="12"/>
      <c r="AB28" s="12"/>
      <c r="AC28" s="12"/>
      <c r="AD28" s="12"/>
    </row>
    <row r="29" spans="2:30" ht="31.2" customHeight="1">
      <c r="B29" s="102" t="s">
        <v>57</v>
      </c>
      <c r="C29" s="66" t="s">
        <v>58</v>
      </c>
      <c r="D29" s="107" t="s">
        <v>59</v>
      </c>
      <c r="E29" s="107">
        <v>6</v>
      </c>
      <c r="F29" s="122"/>
      <c r="G29" s="122"/>
      <c r="H29" s="123"/>
      <c r="I29" s="12"/>
      <c r="J29" s="12"/>
      <c r="K29" s="12"/>
      <c r="L29" s="12"/>
      <c r="M29" s="12"/>
      <c r="N29" s="12"/>
      <c r="O29" s="12"/>
      <c r="P29" s="12"/>
      <c r="Q29" s="12"/>
      <c r="R29" s="12"/>
      <c r="S29" s="12"/>
      <c r="T29" s="12"/>
      <c r="U29" s="12"/>
      <c r="V29" s="12"/>
      <c r="W29" s="12"/>
      <c r="X29" s="12"/>
      <c r="Y29" s="12"/>
      <c r="Z29" s="12"/>
      <c r="AA29" s="12"/>
      <c r="AB29" s="12"/>
      <c r="AC29" s="12"/>
      <c r="AD29" s="12"/>
    </row>
    <row r="30" spans="2:30" ht="31.2" customHeight="1">
      <c r="B30" s="102" t="s">
        <v>60</v>
      </c>
      <c r="C30" s="66" t="s">
        <v>61</v>
      </c>
      <c r="D30" s="107" t="s">
        <v>59</v>
      </c>
      <c r="E30" s="107">
        <v>6</v>
      </c>
      <c r="F30" s="122"/>
      <c r="G30" s="122"/>
      <c r="H30" s="123"/>
      <c r="I30" s="12"/>
      <c r="J30" s="12"/>
      <c r="K30" s="12"/>
      <c r="L30" s="12"/>
      <c r="M30" s="12"/>
      <c r="N30" s="12"/>
      <c r="O30" s="12"/>
      <c r="P30" s="12"/>
      <c r="Q30" s="12"/>
      <c r="R30" s="12"/>
      <c r="S30" s="12"/>
      <c r="T30" s="12"/>
      <c r="U30" s="12"/>
      <c r="V30" s="12"/>
      <c r="W30" s="12"/>
      <c r="X30" s="12"/>
      <c r="Y30" s="12"/>
      <c r="Z30" s="12"/>
      <c r="AA30" s="12"/>
      <c r="AB30" s="12"/>
      <c r="AC30" s="12"/>
      <c r="AD30" s="12"/>
    </row>
    <row r="31" spans="2:30" ht="31.2" customHeight="1">
      <c r="B31" s="102" t="s">
        <v>62</v>
      </c>
      <c r="C31" s="66" t="s">
        <v>63</v>
      </c>
      <c r="D31" s="110" t="s">
        <v>59</v>
      </c>
      <c r="E31" s="110">
        <v>6</v>
      </c>
      <c r="F31" s="124">
        <f>6000*1.1</f>
        <v>6600.0000000000009</v>
      </c>
      <c r="G31" s="124">
        <v>0</v>
      </c>
      <c r="H31" s="125">
        <f t="shared" ref="H31:H35" si="0">+(G31+F31)*E31</f>
        <v>39600.000000000007</v>
      </c>
      <c r="I31" s="12"/>
      <c r="J31" s="12"/>
      <c r="K31" s="12"/>
      <c r="L31" s="12"/>
      <c r="M31" s="12"/>
      <c r="N31" s="12"/>
      <c r="O31" s="12"/>
      <c r="P31" s="12"/>
      <c r="Q31" s="12"/>
      <c r="R31" s="12"/>
      <c r="S31" s="12"/>
      <c r="T31" s="12"/>
      <c r="U31" s="12"/>
      <c r="V31" s="12"/>
      <c r="W31" s="12"/>
      <c r="X31" s="12"/>
      <c r="Y31" s="12"/>
      <c r="Z31" s="12"/>
      <c r="AA31" s="12"/>
      <c r="AB31" s="12"/>
      <c r="AC31" s="12"/>
      <c r="AD31" s="12"/>
    </row>
    <row r="32" spans="2:30" ht="34.950000000000003" customHeight="1">
      <c r="B32" s="102" t="s">
        <v>64</v>
      </c>
      <c r="C32" s="66" t="s">
        <v>65</v>
      </c>
      <c r="D32" s="110" t="s">
        <v>59</v>
      </c>
      <c r="E32" s="110">
        <v>6</v>
      </c>
      <c r="F32" s="124">
        <v>0</v>
      </c>
      <c r="G32" s="124">
        <f>6000*1.1</f>
        <v>6600.0000000000009</v>
      </c>
      <c r="H32" s="125">
        <f t="shared" si="0"/>
        <v>39600.000000000007</v>
      </c>
      <c r="I32" s="12"/>
      <c r="J32" s="12"/>
      <c r="K32" s="12"/>
      <c r="L32" s="12"/>
      <c r="M32" s="12"/>
      <c r="N32" s="12"/>
      <c r="O32" s="12"/>
      <c r="P32" s="12"/>
      <c r="Q32" s="12"/>
      <c r="R32" s="12"/>
      <c r="S32" s="12"/>
      <c r="T32" s="12"/>
      <c r="U32" s="12"/>
      <c r="V32" s="12"/>
      <c r="W32" s="12"/>
      <c r="X32" s="12"/>
      <c r="Y32" s="12"/>
      <c r="Z32" s="12"/>
      <c r="AA32" s="12"/>
      <c r="AB32" s="12"/>
      <c r="AC32" s="12"/>
      <c r="AD32" s="12"/>
    </row>
    <row r="33" spans="2:30" ht="13.2" customHeight="1">
      <c r="B33" s="102"/>
      <c r="C33" s="66"/>
      <c r="D33" s="107"/>
      <c r="E33" s="107"/>
      <c r="F33" s="122"/>
      <c r="G33" s="122"/>
      <c r="H33" s="123"/>
      <c r="I33" s="12"/>
      <c r="J33" s="12"/>
      <c r="K33" s="12"/>
      <c r="L33" s="12"/>
      <c r="M33" s="12"/>
      <c r="N33" s="12"/>
      <c r="O33" s="12"/>
      <c r="P33" s="12"/>
      <c r="Q33" s="12"/>
      <c r="R33" s="12"/>
      <c r="S33" s="12"/>
      <c r="T33" s="12"/>
      <c r="U33" s="12"/>
      <c r="V33" s="12"/>
      <c r="W33" s="12"/>
      <c r="X33" s="12"/>
      <c r="Y33" s="12"/>
      <c r="Z33" s="12"/>
      <c r="AA33" s="12"/>
      <c r="AB33" s="12"/>
      <c r="AC33" s="12"/>
      <c r="AD33" s="12"/>
    </row>
    <row r="34" spans="2:30" ht="31.2" customHeight="1">
      <c r="B34" s="97" t="s">
        <v>66</v>
      </c>
      <c r="C34" s="75" t="s">
        <v>67</v>
      </c>
      <c r="D34" s="107"/>
      <c r="E34" s="107"/>
      <c r="F34" s="122"/>
      <c r="G34" s="122"/>
      <c r="H34" s="123"/>
      <c r="I34" s="12"/>
      <c r="J34" s="12"/>
      <c r="K34" s="12"/>
      <c r="L34" s="12"/>
      <c r="M34" s="12"/>
      <c r="N34" s="12"/>
      <c r="O34" s="12"/>
      <c r="P34" s="12"/>
      <c r="Q34" s="12"/>
      <c r="R34" s="12"/>
      <c r="S34" s="12"/>
      <c r="T34" s="12"/>
      <c r="U34" s="12"/>
      <c r="V34" s="12"/>
      <c r="W34" s="12"/>
      <c r="X34" s="12"/>
      <c r="Y34" s="12"/>
      <c r="Z34" s="12"/>
      <c r="AA34" s="12"/>
      <c r="AB34" s="12"/>
      <c r="AC34" s="12"/>
      <c r="AD34" s="12"/>
    </row>
    <row r="35" spans="2:30" ht="31.2" customHeight="1">
      <c r="B35" s="102" t="s">
        <v>68</v>
      </c>
      <c r="C35" s="66" t="s">
        <v>69</v>
      </c>
      <c r="D35" s="110" t="s">
        <v>70</v>
      </c>
      <c r="E35" s="110">
        <v>1</v>
      </c>
      <c r="F35" s="124">
        <v>0</v>
      </c>
      <c r="G35" s="124">
        <f>6*250*2*22*1.1</f>
        <v>72600</v>
      </c>
      <c r="H35" s="125">
        <f t="shared" si="0"/>
        <v>72600</v>
      </c>
      <c r="I35" s="12"/>
      <c r="J35" s="12"/>
      <c r="K35" s="12"/>
      <c r="L35" s="12"/>
      <c r="M35" s="12"/>
      <c r="N35" s="12"/>
      <c r="O35" s="12"/>
      <c r="P35" s="12"/>
      <c r="Q35" s="12"/>
      <c r="R35" s="12"/>
      <c r="S35" s="12"/>
      <c r="T35" s="12"/>
      <c r="U35" s="12"/>
      <c r="V35" s="12"/>
      <c r="W35" s="12"/>
      <c r="X35" s="12"/>
      <c r="Y35" s="12"/>
      <c r="Z35" s="12"/>
      <c r="AA35" s="12"/>
      <c r="AB35" s="12"/>
      <c r="AC35" s="12"/>
      <c r="AD35" s="12"/>
    </row>
    <row r="36" spans="2:30" ht="31.2" customHeight="1">
      <c r="B36" s="102" t="s">
        <v>71</v>
      </c>
      <c r="C36" s="76" t="s">
        <v>72</v>
      </c>
      <c r="D36" s="110" t="s">
        <v>70</v>
      </c>
      <c r="E36" s="110">
        <v>1</v>
      </c>
      <c r="F36" s="124"/>
      <c r="G36" s="124">
        <v>85000</v>
      </c>
      <c r="H36" s="128">
        <f>G36</f>
        <v>85000</v>
      </c>
      <c r="I36" s="12"/>
      <c r="J36" s="12"/>
      <c r="K36" s="12"/>
      <c r="L36" s="12"/>
      <c r="M36" s="12"/>
      <c r="N36" s="12"/>
      <c r="O36" s="12"/>
      <c r="P36" s="12"/>
      <c r="Q36" s="12"/>
      <c r="R36" s="12"/>
      <c r="S36" s="12"/>
      <c r="T36" s="12"/>
      <c r="U36" s="12"/>
      <c r="V36" s="12"/>
      <c r="W36" s="12"/>
      <c r="X36" s="12"/>
      <c r="Y36" s="12"/>
      <c r="Z36" s="12"/>
      <c r="AA36" s="12"/>
      <c r="AB36" s="12"/>
      <c r="AC36" s="12"/>
      <c r="AD36" s="12"/>
    </row>
    <row r="37" spans="2:30" ht="31.2" customHeight="1">
      <c r="B37" s="102" t="s">
        <v>73</v>
      </c>
      <c r="C37" s="121" t="s">
        <v>74</v>
      </c>
      <c r="D37" s="110" t="s">
        <v>70</v>
      </c>
      <c r="E37" s="111">
        <v>1</v>
      </c>
      <c r="F37" s="129">
        <v>200000</v>
      </c>
      <c r="G37" s="129"/>
      <c r="H37" s="130">
        <f>F37</f>
        <v>200000</v>
      </c>
      <c r="I37" s="12"/>
      <c r="J37" s="12"/>
      <c r="K37" s="12"/>
      <c r="L37" s="12"/>
      <c r="M37" s="12"/>
      <c r="N37" s="12"/>
      <c r="O37" s="12"/>
      <c r="P37" s="12"/>
      <c r="Q37" s="12"/>
      <c r="R37" s="12"/>
      <c r="S37" s="12"/>
      <c r="T37" s="12"/>
      <c r="U37" s="12"/>
      <c r="V37" s="12"/>
      <c r="W37" s="12"/>
      <c r="X37" s="12"/>
      <c r="Y37" s="12"/>
      <c r="Z37" s="12"/>
      <c r="AA37" s="12"/>
      <c r="AB37" s="12"/>
      <c r="AC37" s="12"/>
      <c r="AD37" s="12"/>
    </row>
    <row r="38" spans="2:30" ht="31.2" customHeight="1">
      <c r="B38" s="102" t="s">
        <v>75</v>
      </c>
      <c r="C38" s="121" t="s">
        <v>76</v>
      </c>
      <c r="D38" s="110" t="s">
        <v>70</v>
      </c>
      <c r="E38" s="111">
        <v>1</v>
      </c>
      <c r="F38" s="129">
        <v>0</v>
      </c>
      <c r="G38" s="129">
        <f>7*300*1.15*6</f>
        <v>14490</v>
      </c>
      <c r="H38" s="130">
        <f>G38</f>
        <v>14490</v>
      </c>
      <c r="I38" s="12"/>
      <c r="J38" s="12"/>
      <c r="K38" s="12"/>
      <c r="L38" s="12"/>
      <c r="M38" s="12"/>
      <c r="N38" s="12"/>
      <c r="O38" s="12"/>
      <c r="P38" s="12"/>
      <c r="Q38" s="12"/>
      <c r="R38" s="12"/>
      <c r="S38" s="12"/>
      <c r="T38" s="12"/>
      <c r="U38" s="12"/>
      <c r="V38" s="12"/>
      <c r="W38" s="12"/>
      <c r="X38" s="12"/>
      <c r="Y38" s="12"/>
      <c r="Z38" s="12"/>
      <c r="AA38" s="12"/>
      <c r="AB38" s="12"/>
      <c r="AC38" s="12"/>
      <c r="AD38" s="12"/>
    </row>
    <row r="39" spans="2:30" ht="45.6" customHeight="1" thickBot="1">
      <c r="B39" s="109"/>
      <c r="C39" s="112" t="s">
        <v>77</v>
      </c>
      <c r="D39" s="113"/>
      <c r="E39" s="114"/>
      <c r="F39" s="126"/>
      <c r="G39" s="126"/>
      <c r="H39" s="127"/>
      <c r="I39" s="12"/>
      <c r="J39" s="12"/>
      <c r="K39" s="12"/>
      <c r="L39" s="12"/>
      <c r="M39" s="12"/>
      <c r="N39" s="12"/>
      <c r="O39" s="12"/>
      <c r="P39" s="12"/>
      <c r="Q39" s="12"/>
      <c r="R39" s="12"/>
      <c r="S39" s="12"/>
      <c r="T39" s="12"/>
      <c r="U39" s="12"/>
      <c r="V39" s="12"/>
      <c r="W39" s="12"/>
      <c r="X39" s="12"/>
      <c r="Y39" s="12"/>
      <c r="Z39" s="12"/>
      <c r="AA39" s="12"/>
      <c r="AB39" s="12"/>
      <c r="AC39" s="12"/>
      <c r="AD39" s="12"/>
    </row>
    <row r="40" spans="2:30">
      <c r="B40" s="51"/>
      <c r="C40" s="12"/>
      <c r="D40" s="12"/>
      <c r="E40" s="51"/>
      <c r="F40" s="22"/>
      <c r="G40" s="22"/>
      <c r="H40" s="22"/>
      <c r="I40" s="12"/>
      <c r="J40" s="12"/>
      <c r="K40" s="12"/>
      <c r="L40" s="12"/>
      <c r="M40" s="12"/>
      <c r="N40" s="12"/>
      <c r="O40" s="12"/>
      <c r="P40" s="12"/>
      <c r="Q40" s="12"/>
      <c r="R40" s="12"/>
      <c r="S40" s="12"/>
      <c r="T40" s="12"/>
      <c r="U40" s="12"/>
      <c r="V40" s="12"/>
      <c r="W40" s="12"/>
      <c r="X40" s="12"/>
      <c r="Y40" s="12"/>
      <c r="Z40" s="12"/>
      <c r="AA40" s="12"/>
      <c r="AB40" s="12"/>
      <c r="AC40" s="12"/>
      <c r="AD40" s="12"/>
    </row>
    <row r="41" spans="2:30">
      <c r="B41" s="51"/>
      <c r="C41" s="12"/>
      <c r="D41" s="12"/>
      <c r="E41" s="51"/>
      <c r="F41" s="22"/>
      <c r="G41" s="22"/>
      <c r="H41" s="22"/>
      <c r="I41" s="12"/>
      <c r="J41" s="12"/>
      <c r="K41" s="12"/>
      <c r="L41" s="12"/>
      <c r="M41" s="12"/>
      <c r="N41" s="12"/>
      <c r="O41" s="12"/>
      <c r="P41" s="12"/>
      <c r="Q41" s="12"/>
      <c r="R41" s="12"/>
      <c r="S41" s="12"/>
      <c r="T41" s="12"/>
      <c r="U41" s="12"/>
      <c r="V41" s="12"/>
      <c r="W41" s="12"/>
      <c r="X41" s="12"/>
      <c r="Y41" s="12"/>
      <c r="Z41" s="12"/>
      <c r="AA41" s="12"/>
      <c r="AB41" s="12"/>
      <c r="AC41" s="12"/>
      <c r="AD41" s="12"/>
    </row>
    <row r="42" spans="2:30">
      <c r="B42" s="51"/>
      <c r="C42" s="12"/>
      <c r="D42" s="12"/>
      <c r="E42" s="51"/>
      <c r="F42" s="22"/>
      <c r="G42" s="22"/>
      <c r="H42" s="22"/>
      <c r="I42" s="12"/>
      <c r="J42" s="12"/>
      <c r="K42" s="12"/>
      <c r="L42" s="12"/>
      <c r="M42" s="12"/>
      <c r="N42" s="12"/>
      <c r="O42" s="12"/>
      <c r="P42" s="12"/>
      <c r="Q42" s="12"/>
      <c r="R42" s="12"/>
      <c r="S42" s="12"/>
      <c r="T42" s="12"/>
      <c r="U42" s="12"/>
      <c r="V42" s="12"/>
      <c r="W42" s="12"/>
      <c r="X42" s="12"/>
      <c r="Y42" s="12"/>
      <c r="Z42" s="12"/>
      <c r="AA42" s="12"/>
      <c r="AB42" s="12"/>
      <c r="AC42" s="12"/>
      <c r="AD42" s="12"/>
    </row>
  </sheetData>
  <mergeCells count="1">
    <mergeCell ref="B2:H2"/>
  </mergeCells>
  <pageMargins left="0.70866141732283472" right="0.70866141732283472" top="0.74803149606299213" bottom="0.74803149606299213" header="0.31496062992125984" footer="0.31496062992125984"/>
  <pageSetup paperSize="9" scale="44" orientation="portrait" r:id="rId1"/>
  <headerFooter>
    <oddHeader>&amp;LMakhado 66kV Subtransmission Line</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BEAA-77E3-4361-A5D6-71A71BE1CCA1}">
  <dimension ref="B1:AF1402"/>
  <sheetViews>
    <sheetView view="pageBreakPreview" topLeftCell="A209" zoomScale="90" zoomScaleNormal="100" zoomScaleSheetLayoutView="90" workbookViewId="0">
      <selection activeCell="B220" sqref="B220"/>
    </sheetView>
  </sheetViews>
  <sheetFormatPr defaultColWidth="8.77734375" defaultRowHeight="13.8"/>
  <cols>
    <col min="1" max="1" width="8.77734375" style="1"/>
    <col min="2" max="2" width="7.21875" style="2" customWidth="1"/>
    <col min="3" max="3" width="67.21875" style="1" customWidth="1"/>
    <col min="4" max="4" width="8" style="1" customWidth="1"/>
    <col min="5" max="5" width="7.21875" style="2" customWidth="1"/>
    <col min="6" max="6" width="24.77734375" style="3" hidden="1" customWidth="1"/>
    <col min="7" max="7" width="16.5546875" style="3" customWidth="1"/>
    <col min="8" max="8" width="18.77734375" style="3" customWidth="1"/>
    <col min="9" max="9" width="20.77734375" style="57" customWidth="1"/>
    <col min="10" max="11" width="8.77734375" style="1"/>
    <col min="12" max="12" width="10.44140625" style="1" bestFit="1" customWidth="1"/>
    <col min="13" max="16384" width="8.77734375" style="1"/>
  </cols>
  <sheetData>
    <row r="1" spans="2:32" ht="14.4" thickBot="1"/>
    <row r="2" spans="2:32" ht="24.6" customHeight="1" thickBot="1">
      <c r="B2" s="219" t="s">
        <v>8</v>
      </c>
      <c r="C2" s="220"/>
      <c r="D2" s="220"/>
      <c r="E2" s="220"/>
      <c r="F2" s="220"/>
      <c r="G2" s="220"/>
      <c r="H2" s="220"/>
      <c r="I2" s="221"/>
    </row>
    <row r="3" spans="2:32" ht="42" thickBot="1">
      <c r="B3" s="103" t="s">
        <v>14</v>
      </c>
      <c r="C3" s="48" t="s">
        <v>1</v>
      </c>
      <c r="D3" s="48" t="s">
        <v>15</v>
      </c>
      <c r="E3" s="48" t="s">
        <v>16</v>
      </c>
      <c r="F3" s="104" t="s">
        <v>78</v>
      </c>
      <c r="G3" s="104" t="s">
        <v>17</v>
      </c>
      <c r="H3" s="105" t="s">
        <v>79</v>
      </c>
      <c r="I3" s="106" t="s">
        <v>19</v>
      </c>
      <c r="J3" s="12"/>
      <c r="K3" s="12"/>
      <c r="L3" s="12"/>
      <c r="M3" s="12"/>
      <c r="N3" s="12"/>
      <c r="O3" s="12"/>
      <c r="P3" s="12"/>
      <c r="Q3" s="12"/>
      <c r="R3" s="12"/>
      <c r="S3" s="12"/>
      <c r="T3" s="12"/>
      <c r="U3" s="12"/>
      <c r="V3" s="12"/>
      <c r="W3" s="12"/>
      <c r="X3" s="12"/>
      <c r="Y3" s="12"/>
      <c r="Z3" s="12"/>
      <c r="AA3" s="12"/>
      <c r="AB3" s="12"/>
      <c r="AC3" s="12"/>
      <c r="AD3" s="12"/>
      <c r="AE3" s="12"/>
      <c r="AF3" s="12"/>
    </row>
    <row r="4" spans="2:32">
      <c r="B4" s="86" t="s">
        <v>80</v>
      </c>
      <c r="C4" s="13" t="s">
        <v>81</v>
      </c>
      <c r="D4" s="24"/>
      <c r="E4" s="24"/>
      <c r="F4" s="14"/>
      <c r="G4" s="14"/>
      <c r="H4" s="78"/>
      <c r="I4" s="58"/>
      <c r="J4" s="12"/>
      <c r="K4" s="12"/>
      <c r="L4" s="12"/>
      <c r="M4" s="12"/>
      <c r="N4" s="12"/>
      <c r="O4" s="12"/>
      <c r="P4" s="12"/>
      <c r="Q4" s="12"/>
      <c r="R4" s="12"/>
      <c r="S4" s="12"/>
      <c r="T4" s="12"/>
      <c r="U4" s="12"/>
      <c r="V4" s="12"/>
      <c r="W4" s="12"/>
      <c r="X4" s="12"/>
      <c r="Y4" s="12"/>
      <c r="Z4" s="12"/>
      <c r="AA4" s="12"/>
      <c r="AB4" s="12"/>
      <c r="AC4" s="12"/>
      <c r="AD4" s="12"/>
      <c r="AE4" s="12"/>
      <c r="AF4" s="12"/>
    </row>
    <row r="5" spans="2:32" ht="19.95" customHeight="1">
      <c r="B5" s="88" t="s">
        <v>82</v>
      </c>
      <c r="C5" s="65" t="s">
        <v>83</v>
      </c>
      <c r="D5" s="54"/>
      <c r="E5" s="54"/>
      <c r="F5" s="55"/>
      <c r="G5" s="55"/>
      <c r="H5" s="80"/>
      <c r="I5" s="62"/>
      <c r="J5" s="12"/>
      <c r="K5" s="12"/>
      <c r="L5" s="12"/>
      <c r="M5" s="12"/>
      <c r="N5" s="12"/>
      <c r="O5" s="12"/>
      <c r="P5" s="12"/>
      <c r="Q5" s="12"/>
      <c r="R5" s="12"/>
      <c r="S5" s="12"/>
      <c r="T5" s="12"/>
      <c r="U5" s="12"/>
      <c r="V5" s="12"/>
      <c r="W5" s="12"/>
      <c r="X5" s="12"/>
      <c r="Y5" s="12"/>
      <c r="Z5" s="12"/>
      <c r="AA5" s="12"/>
      <c r="AB5" s="12"/>
      <c r="AC5" s="12"/>
      <c r="AD5" s="12"/>
      <c r="AE5" s="12"/>
      <c r="AF5" s="12"/>
    </row>
    <row r="6" spans="2:32" ht="61.95" customHeight="1">
      <c r="B6" s="89"/>
      <c r="C6" s="66" t="s">
        <v>84</v>
      </c>
      <c r="D6" s="54" t="s">
        <v>25</v>
      </c>
      <c r="E6" s="54">
        <v>1</v>
      </c>
      <c r="F6" s="55"/>
      <c r="G6" s="55"/>
      <c r="H6" s="80"/>
      <c r="I6" s="62"/>
      <c r="J6" s="12"/>
      <c r="K6" s="12"/>
      <c r="L6" s="12"/>
      <c r="M6" s="12"/>
      <c r="N6" s="12"/>
      <c r="O6" s="12"/>
      <c r="P6" s="12"/>
      <c r="Q6" s="12"/>
      <c r="R6" s="12"/>
      <c r="S6" s="12"/>
      <c r="T6" s="12"/>
      <c r="U6" s="12"/>
      <c r="V6" s="12"/>
      <c r="W6" s="12"/>
      <c r="X6" s="12"/>
      <c r="Y6" s="12"/>
      <c r="Z6" s="12"/>
      <c r="AA6" s="12"/>
      <c r="AB6" s="12"/>
      <c r="AC6" s="12"/>
      <c r="AD6" s="12"/>
      <c r="AE6" s="12"/>
      <c r="AF6" s="12"/>
    </row>
    <row r="7" spans="2:32">
      <c r="B7" s="90"/>
      <c r="C7" s="67"/>
      <c r="D7" s="54"/>
      <c r="E7" s="54"/>
      <c r="F7" s="55"/>
      <c r="G7" s="55"/>
      <c r="H7" s="80"/>
      <c r="I7" s="62"/>
      <c r="J7" s="12"/>
      <c r="K7" s="12"/>
      <c r="L7" s="12"/>
      <c r="M7" s="12"/>
      <c r="N7" s="12"/>
      <c r="O7" s="12"/>
      <c r="P7" s="12"/>
      <c r="Q7" s="12"/>
      <c r="R7" s="12"/>
      <c r="S7" s="12"/>
      <c r="T7" s="12"/>
      <c r="U7" s="12"/>
      <c r="V7" s="12"/>
      <c r="W7" s="12"/>
      <c r="X7" s="12"/>
      <c r="Y7" s="12"/>
      <c r="Z7" s="12"/>
      <c r="AA7" s="12"/>
      <c r="AB7" s="12"/>
      <c r="AC7" s="12"/>
      <c r="AD7" s="12"/>
      <c r="AE7" s="12"/>
      <c r="AF7" s="12"/>
    </row>
    <row r="8" spans="2:32" ht="33" customHeight="1">
      <c r="B8" s="88" t="s">
        <v>85</v>
      </c>
      <c r="C8" s="68" t="s">
        <v>86</v>
      </c>
      <c r="D8" s="54"/>
      <c r="E8" s="54"/>
      <c r="F8" s="55"/>
      <c r="G8" s="55"/>
      <c r="H8" s="80"/>
      <c r="I8" s="62"/>
      <c r="J8" s="12"/>
      <c r="K8" s="12"/>
      <c r="L8" s="12"/>
      <c r="M8" s="12"/>
      <c r="N8" s="12"/>
      <c r="O8" s="12"/>
      <c r="P8" s="12"/>
      <c r="Q8" s="12"/>
      <c r="R8" s="12"/>
      <c r="S8" s="12"/>
      <c r="T8" s="12"/>
      <c r="U8" s="12"/>
      <c r="V8" s="12"/>
      <c r="W8" s="12"/>
      <c r="X8" s="12"/>
      <c r="Y8" s="12"/>
      <c r="Z8" s="12"/>
      <c r="AA8" s="12"/>
      <c r="AB8" s="12"/>
      <c r="AC8" s="12"/>
      <c r="AD8" s="12"/>
      <c r="AE8" s="12"/>
      <c r="AF8" s="12"/>
    </row>
    <row r="9" spans="2:32" ht="96" customHeight="1">
      <c r="B9" s="90"/>
      <c r="C9" s="66" t="s">
        <v>87</v>
      </c>
      <c r="D9" s="54"/>
      <c r="E9" s="54"/>
      <c r="F9" s="55"/>
      <c r="G9" s="55"/>
      <c r="H9" s="80"/>
      <c r="I9" s="62"/>
      <c r="J9" s="12"/>
      <c r="K9" s="12"/>
      <c r="L9" s="12"/>
      <c r="M9" s="12"/>
      <c r="N9" s="12"/>
      <c r="O9" s="12"/>
      <c r="P9" s="12"/>
      <c r="Q9" s="12"/>
      <c r="R9" s="12"/>
      <c r="S9" s="12"/>
      <c r="T9" s="12"/>
      <c r="U9" s="12"/>
      <c r="V9" s="12"/>
      <c r="W9" s="12"/>
      <c r="X9" s="12"/>
      <c r="Y9" s="12"/>
      <c r="Z9" s="12"/>
      <c r="AA9" s="12"/>
      <c r="AB9" s="12"/>
      <c r="AC9" s="12"/>
      <c r="AD9" s="12"/>
      <c r="AE9" s="12"/>
      <c r="AF9" s="12"/>
    </row>
    <row r="10" spans="2:32">
      <c r="B10" s="90"/>
      <c r="C10" s="67"/>
      <c r="D10" s="54"/>
      <c r="E10" s="54"/>
      <c r="F10" s="55"/>
      <c r="G10" s="55"/>
      <c r="H10" s="80"/>
      <c r="I10" s="62"/>
      <c r="J10" s="12"/>
      <c r="K10" s="12"/>
      <c r="L10" s="12"/>
      <c r="M10" s="12"/>
      <c r="N10" s="12"/>
      <c r="O10" s="12"/>
      <c r="P10" s="12"/>
      <c r="Q10" s="12"/>
      <c r="R10" s="12"/>
      <c r="S10" s="12"/>
      <c r="T10" s="12"/>
      <c r="U10" s="12"/>
      <c r="V10" s="12"/>
      <c r="W10" s="12"/>
      <c r="X10" s="12"/>
      <c r="Y10" s="12"/>
      <c r="Z10" s="12"/>
      <c r="AA10" s="12"/>
      <c r="AB10" s="12"/>
      <c r="AC10" s="12"/>
      <c r="AD10" s="12"/>
      <c r="AE10" s="12"/>
      <c r="AF10" s="12"/>
    </row>
    <row r="11" spans="2:32" ht="28.2" customHeight="1">
      <c r="B11" s="90" t="s">
        <v>88</v>
      </c>
      <c r="C11" s="67" t="s">
        <v>89</v>
      </c>
      <c r="D11" s="54" t="s">
        <v>90</v>
      </c>
      <c r="E11" s="54">
        <v>2</v>
      </c>
      <c r="F11" s="55"/>
      <c r="G11" s="131"/>
      <c r="H11" s="132"/>
      <c r="I11" s="133"/>
      <c r="J11" s="12"/>
      <c r="K11" s="12"/>
      <c r="L11" s="12"/>
      <c r="M11" s="12"/>
      <c r="N11" s="12"/>
      <c r="O11" s="12"/>
      <c r="P11" s="12"/>
      <c r="Q11" s="12"/>
      <c r="R11" s="12"/>
      <c r="S11" s="12"/>
      <c r="T11" s="12"/>
      <c r="U11" s="12"/>
      <c r="V11" s="12"/>
      <c r="W11" s="12"/>
      <c r="X11" s="12"/>
      <c r="Y11" s="12"/>
      <c r="Z11" s="12"/>
      <c r="AA11" s="12"/>
      <c r="AB11" s="12"/>
      <c r="AC11" s="12"/>
      <c r="AD11" s="12"/>
      <c r="AE11" s="12"/>
      <c r="AF11" s="12"/>
    </row>
    <row r="12" spans="2:32" ht="28.2" customHeight="1">
      <c r="B12" s="90" t="s">
        <v>91</v>
      </c>
      <c r="C12" s="67" t="s">
        <v>92</v>
      </c>
      <c r="D12" s="54" t="s">
        <v>90</v>
      </c>
      <c r="E12" s="54">
        <v>2</v>
      </c>
      <c r="F12" s="55"/>
      <c r="G12" s="131"/>
      <c r="H12" s="132"/>
      <c r="I12" s="133"/>
      <c r="J12" s="12"/>
      <c r="K12" s="12"/>
      <c r="L12" s="12"/>
      <c r="M12" s="12"/>
      <c r="N12" s="12"/>
      <c r="O12" s="12"/>
      <c r="P12" s="12"/>
      <c r="Q12" s="12"/>
      <c r="R12" s="12"/>
      <c r="S12" s="12"/>
      <c r="T12" s="12"/>
      <c r="U12" s="12"/>
      <c r="V12" s="12"/>
      <c r="W12" s="12"/>
      <c r="X12" s="12"/>
      <c r="Y12" s="12"/>
      <c r="Z12" s="12"/>
      <c r="AA12" s="12"/>
      <c r="AB12" s="12"/>
      <c r="AC12" s="12"/>
      <c r="AD12" s="12"/>
      <c r="AE12" s="12"/>
      <c r="AF12" s="12"/>
    </row>
    <row r="13" spans="2:32" ht="28.2" customHeight="1">
      <c r="B13" s="90" t="s">
        <v>367</v>
      </c>
      <c r="C13" s="67" t="s">
        <v>228</v>
      </c>
      <c r="D13" s="54" t="s">
        <v>90</v>
      </c>
      <c r="E13" s="54">
        <v>2</v>
      </c>
      <c r="F13" s="55">
        <v>8162.7000000000007</v>
      </c>
      <c r="G13" s="131"/>
      <c r="H13" s="133"/>
      <c r="I13" s="133"/>
      <c r="J13" s="12"/>
      <c r="K13" s="12"/>
      <c r="L13" s="12"/>
      <c r="M13" s="12"/>
      <c r="N13" s="12"/>
      <c r="O13" s="12"/>
      <c r="P13" s="12"/>
      <c r="Q13" s="12"/>
      <c r="R13" s="12"/>
      <c r="S13" s="12"/>
      <c r="T13" s="12"/>
      <c r="U13" s="12"/>
      <c r="V13" s="12"/>
      <c r="W13" s="12"/>
      <c r="X13" s="12"/>
      <c r="Y13" s="12"/>
      <c r="Z13" s="12"/>
      <c r="AA13" s="12"/>
      <c r="AB13" s="12"/>
      <c r="AC13" s="12"/>
      <c r="AD13" s="12"/>
      <c r="AE13" s="12"/>
      <c r="AF13" s="12"/>
    </row>
    <row r="14" spans="2:32" ht="28.2" customHeight="1">
      <c r="B14" s="90" t="s">
        <v>368</v>
      </c>
      <c r="C14" s="67" t="s">
        <v>266</v>
      </c>
      <c r="D14" s="54" t="s">
        <v>90</v>
      </c>
      <c r="E14" s="54">
        <v>1</v>
      </c>
      <c r="F14" s="55">
        <v>8162.7000000000007</v>
      </c>
      <c r="G14" s="131"/>
      <c r="H14" s="132"/>
      <c r="I14" s="133"/>
      <c r="J14" s="12"/>
      <c r="K14" s="12"/>
      <c r="L14" s="12"/>
      <c r="M14" s="12"/>
      <c r="N14" s="12"/>
      <c r="O14" s="12"/>
      <c r="P14" s="12"/>
      <c r="Q14" s="12"/>
      <c r="R14" s="12"/>
      <c r="S14" s="12"/>
      <c r="T14" s="12"/>
      <c r="U14" s="12"/>
      <c r="V14" s="12"/>
      <c r="W14" s="12"/>
      <c r="X14" s="12"/>
      <c r="Y14" s="12"/>
      <c r="Z14" s="12"/>
      <c r="AA14" s="12"/>
      <c r="AB14" s="12"/>
      <c r="AC14" s="12"/>
      <c r="AD14" s="12"/>
      <c r="AE14" s="12"/>
      <c r="AF14" s="12"/>
    </row>
    <row r="15" spans="2:32">
      <c r="B15" s="90"/>
      <c r="C15" s="67"/>
      <c r="D15" s="54"/>
      <c r="E15" s="54"/>
      <c r="F15" s="55"/>
      <c r="G15" s="55"/>
      <c r="H15" s="80"/>
      <c r="I15" s="62"/>
      <c r="J15" s="12"/>
      <c r="K15" s="12"/>
      <c r="L15" s="12"/>
      <c r="M15" s="12"/>
      <c r="N15" s="12"/>
      <c r="O15" s="12"/>
      <c r="P15" s="12"/>
      <c r="Q15" s="12"/>
      <c r="R15" s="12"/>
      <c r="S15" s="12"/>
      <c r="T15" s="12"/>
      <c r="U15" s="12"/>
      <c r="V15" s="12"/>
      <c r="W15" s="12"/>
      <c r="X15" s="12"/>
      <c r="Y15" s="12"/>
      <c r="Z15" s="12"/>
      <c r="AA15" s="12"/>
      <c r="AB15" s="12"/>
      <c r="AC15" s="12"/>
      <c r="AD15" s="12"/>
      <c r="AE15" s="12"/>
      <c r="AF15" s="12"/>
    </row>
    <row r="16" spans="2:32" hidden="1">
      <c r="B16" s="90" t="s">
        <v>93</v>
      </c>
      <c r="C16" s="69" t="s">
        <v>94</v>
      </c>
      <c r="D16" s="54" t="s">
        <v>90</v>
      </c>
      <c r="E16" s="54">
        <v>0</v>
      </c>
      <c r="F16" s="55"/>
      <c r="G16" s="55">
        <v>132000</v>
      </c>
      <c r="H16" s="80">
        <f>0.15*I16</f>
        <v>0</v>
      </c>
      <c r="I16" s="62">
        <f>+(G16+F16)*E16</f>
        <v>0</v>
      </c>
      <c r="J16" s="12"/>
      <c r="K16" s="12"/>
      <c r="L16" s="12"/>
      <c r="M16" s="12"/>
      <c r="N16" s="12"/>
      <c r="O16" s="12"/>
      <c r="P16" s="12"/>
      <c r="Q16" s="12"/>
      <c r="R16" s="12"/>
      <c r="S16" s="12"/>
      <c r="T16" s="12"/>
      <c r="U16" s="12"/>
      <c r="V16" s="12"/>
      <c r="W16" s="12"/>
      <c r="X16" s="12"/>
      <c r="Y16" s="12"/>
      <c r="Z16" s="12"/>
      <c r="AA16" s="12"/>
      <c r="AB16" s="12"/>
      <c r="AC16" s="12"/>
      <c r="AD16" s="12"/>
      <c r="AE16" s="12"/>
      <c r="AF16" s="12"/>
    </row>
    <row r="17" spans="2:32" hidden="1">
      <c r="B17" s="90"/>
      <c r="C17" s="69"/>
      <c r="D17" s="54"/>
      <c r="E17" s="54"/>
      <c r="F17" s="55"/>
      <c r="G17" s="55"/>
      <c r="H17" s="80"/>
      <c r="I17" s="62"/>
      <c r="J17" s="12"/>
      <c r="K17" s="12"/>
      <c r="L17" s="12"/>
      <c r="M17" s="12"/>
      <c r="N17" s="12"/>
      <c r="O17" s="12"/>
      <c r="P17" s="12"/>
      <c r="Q17" s="12"/>
      <c r="R17" s="12"/>
      <c r="S17" s="12"/>
      <c r="T17" s="12"/>
      <c r="U17" s="12"/>
      <c r="V17" s="12"/>
      <c r="W17" s="12"/>
      <c r="X17" s="12"/>
      <c r="Y17" s="12"/>
      <c r="Z17" s="12"/>
      <c r="AA17" s="12"/>
      <c r="AB17" s="12"/>
      <c r="AC17" s="12"/>
      <c r="AD17" s="12"/>
      <c r="AE17" s="12"/>
      <c r="AF17" s="12"/>
    </row>
    <row r="18" spans="2:32" hidden="1">
      <c r="B18" s="90" t="s">
        <v>95</v>
      </c>
      <c r="C18" s="67" t="s">
        <v>96</v>
      </c>
      <c r="D18" s="54" t="s">
        <v>90</v>
      </c>
      <c r="E18" s="54">
        <v>0</v>
      </c>
      <c r="F18" s="55"/>
      <c r="G18" s="55">
        <v>132000</v>
      </c>
      <c r="H18" s="80">
        <f>0.15*I18</f>
        <v>0</v>
      </c>
      <c r="I18" s="62">
        <f>+(G18+F18)*E18</f>
        <v>0</v>
      </c>
      <c r="J18" s="12"/>
      <c r="K18" s="12"/>
      <c r="L18" s="12"/>
      <c r="M18" s="12"/>
      <c r="N18" s="12"/>
      <c r="O18" s="12"/>
      <c r="P18" s="12"/>
      <c r="Q18" s="12"/>
      <c r="R18" s="12"/>
      <c r="S18" s="12"/>
      <c r="T18" s="12"/>
      <c r="U18" s="12"/>
      <c r="V18" s="12"/>
      <c r="W18" s="12"/>
      <c r="X18" s="12"/>
      <c r="Y18" s="12"/>
      <c r="Z18" s="12"/>
      <c r="AA18" s="12"/>
      <c r="AB18" s="12"/>
      <c r="AC18" s="12"/>
      <c r="AD18" s="12"/>
      <c r="AE18" s="12"/>
      <c r="AF18" s="12"/>
    </row>
    <row r="19" spans="2:32" hidden="1">
      <c r="B19" s="90"/>
      <c r="C19" s="67"/>
      <c r="D19" s="54"/>
      <c r="E19" s="54"/>
      <c r="F19" s="55"/>
      <c r="G19" s="55"/>
      <c r="H19" s="80"/>
      <c r="I19" s="62"/>
      <c r="J19" s="12"/>
      <c r="K19" s="12"/>
      <c r="L19" s="12"/>
      <c r="M19" s="12"/>
      <c r="N19" s="12"/>
      <c r="O19" s="12"/>
      <c r="P19" s="12"/>
      <c r="Q19" s="12"/>
      <c r="R19" s="12"/>
      <c r="S19" s="12"/>
      <c r="T19" s="12"/>
      <c r="U19" s="12"/>
      <c r="V19" s="12"/>
      <c r="W19" s="12"/>
      <c r="X19" s="12"/>
      <c r="Y19" s="12"/>
      <c r="Z19" s="12"/>
      <c r="AA19" s="12"/>
      <c r="AB19" s="12"/>
      <c r="AC19" s="12"/>
      <c r="AD19" s="12"/>
      <c r="AE19" s="12"/>
      <c r="AF19" s="12"/>
    </row>
    <row r="20" spans="2:32" hidden="1">
      <c r="B20" s="90" t="s">
        <v>97</v>
      </c>
      <c r="C20" s="67" t="s">
        <v>98</v>
      </c>
      <c r="D20" s="54" t="s">
        <v>90</v>
      </c>
      <c r="E20" s="54">
        <v>0</v>
      </c>
      <c r="F20" s="55"/>
      <c r="G20" s="55">
        <v>132000</v>
      </c>
      <c r="H20" s="80">
        <f>0.15*I20</f>
        <v>0</v>
      </c>
      <c r="I20" s="62">
        <f>+(G20+F20)*E20</f>
        <v>0</v>
      </c>
      <c r="J20" s="12"/>
      <c r="K20" s="12"/>
      <c r="L20" s="12"/>
      <c r="M20" s="12"/>
      <c r="N20" s="12"/>
      <c r="O20" s="12"/>
      <c r="P20" s="12"/>
      <c r="Q20" s="12"/>
      <c r="R20" s="12"/>
      <c r="S20" s="12"/>
      <c r="T20" s="12"/>
      <c r="U20" s="12"/>
      <c r="V20" s="12"/>
      <c r="W20" s="12"/>
      <c r="X20" s="12"/>
      <c r="Y20" s="12"/>
      <c r="Z20" s="12"/>
      <c r="AA20" s="12"/>
      <c r="AB20" s="12"/>
      <c r="AC20" s="12"/>
      <c r="AD20" s="12"/>
      <c r="AE20" s="12"/>
      <c r="AF20" s="12"/>
    </row>
    <row r="21" spans="2:32" hidden="1">
      <c r="B21" s="90"/>
      <c r="C21" s="67"/>
      <c r="D21" s="54"/>
      <c r="E21" s="54"/>
      <c r="F21" s="55"/>
      <c r="G21" s="55"/>
      <c r="H21" s="80"/>
      <c r="I21" s="62"/>
      <c r="J21" s="12"/>
      <c r="K21" s="12"/>
      <c r="L21" s="12"/>
      <c r="M21" s="12"/>
      <c r="N21" s="12"/>
      <c r="O21" s="12"/>
      <c r="P21" s="12"/>
      <c r="Q21" s="12"/>
      <c r="R21" s="12"/>
      <c r="S21" s="12"/>
      <c r="T21" s="12"/>
      <c r="U21" s="12"/>
      <c r="V21" s="12"/>
      <c r="W21" s="12"/>
      <c r="X21" s="12"/>
      <c r="Y21" s="12"/>
      <c r="Z21" s="12"/>
      <c r="AA21" s="12"/>
      <c r="AB21" s="12"/>
      <c r="AC21" s="12"/>
      <c r="AD21" s="12"/>
      <c r="AE21" s="12"/>
      <c r="AF21" s="12"/>
    </row>
    <row r="22" spans="2:32" hidden="1">
      <c r="B22" s="90" t="s">
        <v>99</v>
      </c>
      <c r="C22" s="69" t="s">
        <v>100</v>
      </c>
      <c r="D22" s="54" t="s">
        <v>90</v>
      </c>
      <c r="E22" s="54">
        <v>0</v>
      </c>
      <c r="F22" s="55"/>
      <c r="G22" s="55">
        <v>132000</v>
      </c>
      <c r="H22" s="80">
        <f>0.15*I22</f>
        <v>0</v>
      </c>
      <c r="I22" s="62">
        <f>+(G22+F22)*E22</f>
        <v>0</v>
      </c>
      <c r="J22" s="12"/>
      <c r="K22" s="12"/>
      <c r="L22" s="12"/>
      <c r="M22" s="12"/>
      <c r="N22" s="12"/>
      <c r="O22" s="12"/>
      <c r="P22" s="12"/>
      <c r="Q22" s="12"/>
      <c r="R22" s="12"/>
      <c r="S22" s="12"/>
      <c r="T22" s="12"/>
      <c r="U22" s="12"/>
      <c r="V22" s="12"/>
      <c r="W22" s="12"/>
      <c r="X22" s="12"/>
      <c r="Y22" s="12"/>
      <c r="Z22" s="12"/>
      <c r="AA22" s="12"/>
      <c r="AB22" s="12"/>
      <c r="AC22" s="12"/>
      <c r="AD22" s="12"/>
      <c r="AE22" s="12"/>
      <c r="AF22" s="12"/>
    </row>
    <row r="23" spans="2:32" hidden="1">
      <c r="B23" s="90"/>
      <c r="C23" s="67"/>
      <c r="D23" s="54"/>
      <c r="E23" s="54"/>
      <c r="F23" s="55"/>
      <c r="G23" s="55"/>
      <c r="H23" s="80"/>
      <c r="I23" s="62"/>
      <c r="J23" s="12"/>
      <c r="K23" s="12"/>
      <c r="L23" s="12"/>
      <c r="M23" s="12"/>
      <c r="N23" s="12"/>
      <c r="O23" s="12"/>
      <c r="P23" s="12"/>
      <c r="Q23" s="12"/>
      <c r="R23" s="12"/>
      <c r="S23" s="12"/>
      <c r="T23" s="12"/>
      <c r="U23" s="12"/>
      <c r="V23" s="12"/>
      <c r="W23" s="12"/>
      <c r="X23" s="12"/>
      <c r="Y23" s="12"/>
      <c r="Z23" s="12"/>
      <c r="AA23" s="12"/>
      <c r="AB23" s="12"/>
      <c r="AC23" s="12"/>
      <c r="AD23" s="12"/>
      <c r="AE23" s="12"/>
      <c r="AF23" s="12"/>
    </row>
    <row r="24" spans="2:32" hidden="1">
      <c r="B24" s="90" t="s">
        <v>101</v>
      </c>
      <c r="C24" s="67" t="s">
        <v>102</v>
      </c>
      <c r="D24" s="54" t="s">
        <v>90</v>
      </c>
      <c r="E24" s="54">
        <v>0</v>
      </c>
      <c r="F24" s="55"/>
      <c r="G24" s="55">
        <v>132000</v>
      </c>
      <c r="H24" s="80">
        <f>0.15*I24</f>
        <v>0</v>
      </c>
      <c r="I24" s="62">
        <f>+(G24+F24)*E24</f>
        <v>0</v>
      </c>
      <c r="J24" s="12"/>
      <c r="K24" s="12"/>
      <c r="L24" s="12"/>
      <c r="M24" s="12"/>
      <c r="N24" s="12"/>
      <c r="O24" s="12"/>
      <c r="P24" s="12"/>
      <c r="Q24" s="12"/>
      <c r="R24" s="12"/>
      <c r="S24" s="12"/>
      <c r="T24" s="12"/>
      <c r="U24" s="12"/>
      <c r="V24" s="12"/>
      <c r="W24" s="12"/>
      <c r="X24" s="12"/>
      <c r="Y24" s="12"/>
      <c r="Z24" s="12"/>
      <c r="AA24" s="12"/>
      <c r="AB24" s="12"/>
      <c r="AC24" s="12"/>
      <c r="AD24" s="12"/>
      <c r="AE24" s="12"/>
      <c r="AF24" s="12"/>
    </row>
    <row r="25" spans="2:32" hidden="1">
      <c r="B25" s="90"/>
      <c r="C25" s="67"/>
      <c r="D25" s="54"/>
      <c r="E25" s="54"/>
      <c r="F25" s="55"/>
      <c r="G25" s="55"/>
      <c r="H25" s="80"/>
      <c r="I25" s="62"/>
      <c r="J25" s="12"/>
      <c r="K25" s="12"/>
      <c r="L25" s="12"/>
      <c r="M25" s="12"/>
      <c r="N25" s="12"/>
      <c r="O25" s="12"/>
      <c r="P25" s="12"/>
      <c r="Q25" s="12"/>
      <c r="R25" s="12"/>
      <c r="S25" s="12"/>
      <c r="T25" s="12"/>
      <c r="U25" s="12"/>
      <c r="V25" s="12"/>
      <c r="W25" s="12"/>
      <c r="X25" s="12"/>
      <c r="Y25" s="12"/>
      <c r="Z25" s="12"/>
      <c r="AA25" s="12"/>
      <c r="AB25" s="12"/>
      <c r="AC25" s="12"/>
      <c r="AD25" s="12"/>
      <c r="AE25" s="12"/>
      <c r="AF25" s="12"/>
    </row>
    <row r="26" spans="2:32" hidden="1">
      <c r="B26" s="90" t="s">
        <v>103</v>
      </c>
      <c r="C26" s="67" t="s">
        <v>104</v>
      </c>
      <c r="D26" s="54" t="s">
        <v>90</v>
      </c>
      <c r="E26" s="54">
        <v>0</v>
      </c>
      <c r="F26" s="55"/>
      <c r="G26" s="55">
        <v>132000</v>
      </c>
      <c r="H26" s="80">
        <f>0.15*I26</f>
        <v>0</v>
      </c>
      <c r="I26" s="62">
        <f>+(G26+F26)*E26</f>
        <v>0</v>
      </c>
      <c r="J26" s="12"/>
      <c r="K26" s="12"/>
      <c r="L26" s="12"/>
      <c r="M26" s="12"/>
      <c r="N26" s="12"/>
      <c r="O26" s="12"/>
      <c r="P26" s="12"/>
      <c r="Q26" s="12"/>
      <c r="R26" s="12"/>
      <c r="S26" s="12"/>
      <c r="T26" s="12"/>
      <c r="U26" s="12"/>
      <c r="V26" s="12"/>
      <c r="W26" s="12"/>
      <c r="X26" s="12"/>
      <c r="Y26" s="12"/>
      <c r="Z26" s="12"/>
      <c r="AA26" s="12"/>
      <c r="AB26" s="12"/>
      <c r="AC26" s="12"/>
      <c r="AD26" s="12"/>
      <c r="AE26" s="12"/>
      <c r="AF26" s="12"/>
    </row>
    <row r="27" spans="2:32" ht="27.6">
      <c r="B27" s="91" t="s">
        <v>105</v>
      </c>
      <c r="C27" s="70" t="s">
        <v>106</v>
      </c>
      <c r="D27" s="54"/>
      <c r="E27" s="54"/>
      <c r="F27" s="55"/>
      <c r="G27" s="55"/>
      <c r="H27" s="80"/>
      <c r="I27" s="62"/>
      <c r="J27" s="64"/>
      <c r="K27" s="12"/>
      <c r="L27" s="12"/>
      <c r="M27" s="12"/>
      <c r="N27" s="12"/>
      <c r="O27" s="12"/>
      <c r="P27" s="12"/>
      <c r="Q27" s="12"/>
      <c r="R27" s="12"/>
      <c r="S27" s="12"/>
      <c r="T27" s="12"/>
      <c r="U27" s="12"/>
      <c r="V27" s="12"/>
      <c r="W27" s="12"/>
      <c r="X27" s="12"/>
      <c r="Y27" s="12"/>
      <c r="Z27" s="12"/>
      <c r="AA27" s="12"/>
      <c r="AB27" s="12"/>
      <c r="AC27" s="12"/>
      <c r="AD27" s="12"/>
      <c r="AE27" s="12"/>
      <c r="AF27" s="12"/>
    </row>
    <row r="28" spans="2:32" ht="108" hidden="1" customHeight="1">
      <c r="B28" s="90"/>
      <c r="C28" s="69" t="s">
        <v>87</v>
      </c>
      <c r="D28" s="54"/>
      <c r="E28" s="54"/>
      <c r="F28" s="55"/>
      <c r="G28" s="55"/>
      <c r="H28" s="80"/>
      <c r="I28" s="62"/>
      <c r="J28" s="64"/>
      <c r="K28" s="12"/>
      <c r="L28" s="12"/>
      <c r="M28" s="12"/>
      <c r="N28" s="12"/>
      <c r="O28" s="12"/>
      <c r="P28" s="12"/>
      <c r="Q28" s="12"/>
      <c r="R28" s="12"/>
      <c r="S28" s="12"/>
      <c r="T28" s="12"/>
      <c r="U28" s="12"/>
      <c r="V28" s="12"/>
      <c r="W28" s="12"/>
      <c r="X28" s="12"/>
      <c r="Y28" s="12"/>
      <c r="Z28" s="12"/>
      <c r="AA28" s="12"/>
      <c r="AB28" s="12"/>
      <c r="AC28" s="12"/>
      <c r="AD28" s="12"/>
      <c r="AE28" s="12"/>
      <c r="AF28" s="12"/>
    </row>
    <row r="29" spans="2:32" hidden="1">
      <c r="B29" s="90"/>
      <c r="C29" s="67"/>
      <c r="D29" s="54"/>
      <c r="E29" s="54"/>
      <c r="F29" s="55"/>
      <c r="G29" s="55"/>
      <c r="H29" s="80"/>
      <c r="I29" s="62"/>
      <c r="J29" s="64"/>
      <c r="K29" s="12"/>
      <c r="L29" s="12"/>
      <c r="M29" s="12"/>
      <c r="N29" s="12"/>
      <c r="O29" s="12"/>
      <c r="P29" s="12"/>
      <c r="Q29" s="12"/>
      <c r="R29" s="12"/>
      <c r="S29" s="12"/>
      <c r="T29" s="12"/>
      <c r="U29" s="12"/>
      <c r="V29" s="12"/>
      <c r="W29" s="12"/>
      <c r="X29" s="12"/>
      <c r="Y29" s="12"/>
      <c r="Z29" s="12"/>
      <c r="AA29" s="12"/>
      <c r="AB29" s="12"/>
      <c r="AC29" s="12"/>
      <c r="AD29" s="12"/>
      <c r="AE29" s="12"/>
      <c r="AF29" s="12"/>
    </row>
    <row r="30" spans="2:32" hidden="1">
      <c r="B30" s="90" t="s">
        <v>107</v>
      </c>
      <c r="C30" s="67" t="s">
        <v>92</v>
      </c>
      <c r="D30" s="54" t="s">
        <v>90</v>
      </c>
      <c r="E30" s="54">
        <v>0</v>
      </c>
      <c r="F30" s="55"/>
      <c r="G30" s="55">
        <v>132000</v>
      </c>
      <c r="H30" s="80">
        <f>0.15*I30</f>
        <v>0</v>
      </c>
      <c r="I30" s="62">
        <f>+(G30+F30)*E30</f>
        <v>0</v>
      </c>
      <c r="J30" s="64"/>
      <c r="K30" s="12"/>
      <c r="L30" s="12"/>
      <c r="M30" s="12"/>
      <c r="N30" s="12"/>
      <c r="O30" s="12"/>
      <c r="P30" s="12"/>
      <c r="Q30" s="12"/>
      <c r="R30" s="12"/>
      <c r="S30" s="12"/>
      <c r="T30" s="12"/>
      <c r="U30" s="12"/>
      <c r="V30" s="12"/>
      <c r="W30" s="12"/>
      <c r="X30" s="12"/>
      <c r="Y30" s="12"/>
      <c r="Z30" s="12"/>
      <c r="AA30" s="12"/>
      <c r="AB30" s="12"/>
      <c r="AC30" s="12"/>
      <c r="AD30" s="12"/>
      <c r="AE30" s="12"/>
      <c r="AF30" s="12"/>
    </row>
    <row r="31" spans="2:32" hidden="1">
      <c r="B31" s="90"/>
      <c r="C31" s="67"/>
      <c r="D31" s="54"/>
      <c r="E31" s="54"/>
      <c r="F31" s="55"/>
      <c r="G31" s="55"/>
      <c r="H31" s="80"/>
      <c r="I31" s="62"/>
      <c r="J31" s="64"/>
      <c r="K31" s="12"/>
      <c r="L31" s="12"/>
      <c r="M31" s="12"/>
      <c r="N31" s="12"/>
      <c r="O31" s="12"/>
      <c r="P31" s="12"/>
      <c r="Q31" s="12"/>
      <c r="R31" s="12"/>
      <c r="S31" s="12"/>
      <c r="T31" s="12"/>
      <c r="U31" s="12"/>
      <c r="V31" s="12"/>
      <c r="W31" s="12"/>
      <c r="X31" s="12"/>
      <c r="Y31" s="12"/>
      <c r="Z31" s="12"/>
      <c r="AA31" s="12"/>
      <c r="AB31" s="12"/>
      <c r="AC31" s="12"/>
      <c r="AD31" s="12"/>
      <c r="AE31" s="12"/>
      <c r="AF31" s="12"/>
    </row>
    <row r="32" spans="2:32" hidden="1">
      <c r="B32" s="90" t="s">
        <v>108</v>
      </c>
      <c r="C32" s="69" t="s">
        <v>109</v>
      </c>
      <c r="D32" s="54" t="s">
        <v>90</v>
      </c>
      <c r="E32" s="54">
        <v>0</v>
      </c>
      <c r="F32" s="55"/>
      <c r="G32" s="55">
        <v>132000</v>
      </c>
      <c r="H32" s="80">
        <f>0.15*I32</f>
        <v>0</v>
      </c>
      <c r="I32" s="62">
        <f>+(G32+F32)*E32</f>
        <v>0</v>
      </c>
      <c r="J32" s="64"/>
      <c r="K32" s="12"/>
      <c r="L32" s="12"/>
      <c r="M32" s="12"/>
      <c r="N32" s="12"/>
      <c r="O32" s="12"/>
      <c r="P32" s="12"/>
      <c r="Q32" s="12"/>
      <c r="R32" s="12"/>
      <c r="S32" s="12"/>
      <c r="T32" s="12"/>
      <c r="U32" s="12"/>
      <c r="V32" s="12"/>
      <c r="W32" s="12"/>
      <c r="X32" s="12"/>
      <c r="Y32" s="12"/>
      <c r="Z32" s="12"/>
      <c r="AA32" s="12"/>
      <c r="AB32" s="12"/>
      <c r="AC32" s="12"/>
      <c r="AD32" s="12"/>
      <c r="AE32" s="12"/>
      <c r="AF32" s="12"/>
    </row>
    <row r="33" spans="2:32" hidden="1">
      <c r="B33" s="90"/>
      <c r="C33" s="69"/>
      <c r="D33" s="54"/>
      <c r="E33" s="54"/>
      <c r="F33" s="55"/>
      <c r="G33" s="55"/>
      <c r="H33" s="80"/>
      <c r="I33" s="62"/>
      <c r="J33" s="64"/>
      <c r="K33" s="12"/>
      <c r="L33" s="12"/>
      <c r="M33" s="12"/>
      <c r="N33" s="12"/>
      <c r="O33" s="12"/>
      <c r="P33" s="12"/>
      <c r="Q33" s="12"/>
      <c r="R33" s="12"/>
      <c r="S33" s="12"/>
      <c r="T33" s="12"/>
      <c r="U33" s="12"/>
      <c r="V33" s="12"/>
      <c r="W33" s="12"/>
      <c r="X33" s="12"/>
      <c r="Y33" s="12"/>
      <c r="Z33" s="12"/>
      <c r="AA33" s="12"/>
      <c r="AB33" s="12"/>
      <c r="AC33" s="12"/>
      <c r="AD33" s="12"/>
      <c r="AE33" s="12"/>
      <c r="AF33" s="12"/>
    </row>
    <row r="34" spans="2:32" hidden="1">
      <c r="B34" s="90" t="s">
        <v>110</v>
      </c>
      <c r="C34" s="67" t="s">
        <v>94</v>
      </c>
      <c r="D34" s="54" t="s">
        <v>90</v>
      </c>
      <c r="E34" s="54">
        <v>0</v>
      </c>
      <c r="F34" s="55"/>
      <c r="G34" s="55">
        <v>132000</v>
      </c>
      <c r="H34" s="80">
        <f>0.15*I34</f>
        <v>0</v>
      </c>
      <c r="I34" s="62">
        <f>+(G34+F34)*E34</f>
        <v>0</v>
      </c>
      <c r="J34" s="64"/>
      <c r="K34" s="12"/>
      <c r="L34" s="12"/>
      <c r="M34" s="12"/>
      <c r="N34" s="12"/>
      <c r="O34" s="12"/>
      <c r="P34" s="12"/>
      <c r="Q34" s="12"/>
      <c r="R34" s="12"/>
      <c r="S34" s="12"/>
      <c r="T34" s="12"/>
      <c r="U34" s="12"/>
      <c r="V34" s="12"/>
      <c r="W34" s="12"/>
      <c r="X34" s="12"/>
      <c r="Y34" s="12"/>
      <c r="Z34" s="12"/>
      <c r="AA34" s="12"/>
      <c r="AB34" s="12"/>
      <c r="AC34" s="12"/>
      <c r="AD34" s="12"/>
      <c r="AE34" s="12"/>
      <c r="AF34" s="12"/>
    </row>
    <row r="35" spans="2:32" hidden="1">
      <c r="B35" s="90"/>
      <c r="C35" s="67"/>
      <c r="D35" s="54"/>
      <c r="E35" s="54"/>
      <c r="F35" s="55"/>
      <c r="G35" s="55"/>
      <c r="H35" s="80"/>
      <c r="I35" s="62"/>
      <c r="J35" s="64"/>
      <c r="K35" s="12"/>
      <c r="L35" s="12"/>
      <c r="M35" s="12"/>
      <c r="N35" s="12"/>
      <c r="O35" s="12"/>
      <c r="P35" s="12"/>
      <c r="Q35" s="12"/>
      <c r="R35" s="12"/>
      <c r="S35" s="12"/>
      <c r="T35" s="12"/>
      <c r="U35" s="12"/>
      <c r="V35" s="12"/>
      <c r="W35" s="12"/>
      <c r="X35" s="12"/>
      <c r="Y35" s="12"/>
      <c r="Z35" s="12"/>
      <c r="AA35" s="12"/>
      <c r="AB35" s="12"/>
      <c r="AC35" s="12"/>
      <c r="AD35" s="12"/>
      <c r="AE35" s="12"/>
      <c r="AF35" s="12"/>
    </row>
    <row r="36" spans="2:32" hidden="1">
      <c r="B36" s="90" t="s">
        <v>111</v>
      </c>
      <c r="C36" s="67" t="s">
        <v>96</v>
      </c>
      <c r="D36" s="54" t="s">
        <v>90</v>
      </c>
      <c r="E36" s="54">
        <v>0</v>
      </c>
      <c r="F36" s="55"/>
      <c r="G36" s="55">
        <v>132000</v>
      </c>
      <c r="H36" s="80">
        <f>0.15*I36</f>
        <v>0</v>
      </c>
      <c r="I36" s="62">
        <f>+(G36+F36)*E36</f>
        <v>0</v>
      </c>
      <c r="J36" s="64"/>
      <c r="K36" s="12"/>
      <c r="L36" s="12"/>
      <c r="M36" s="12"/>
      <c r="N36" s="12"/>
      <c r="O36" s="12"/>
      <c r="P36" s="12"/>
      <c r="Q36" s="12"/>
      <c r="R36" s="12"/>
      <c r="S36" s="12"/>
      <c r="T36" s="12"/>
      <c r="U36" s="12"/>
      <c r="V36" s="12"/>
      <c r="W36" s="12"/>
      <c r="X36" s="12"/>
      <c r="Y36" s="12"/>
      <c r="Z36" s="12"/>
      <c r="AA36" s="12"/>
      <c r="AB36" s="12"/>
      <c r="AC36" s="12"/>
      <c r="AD36" s="12"/>
      <c r="AE36" s="12"/>
      <c r="AF36" s="12"/>
    </row>
    <row r="37" spans="2:32" hidden="1">
      <c r="B37" s="90"/>
      <c r="C37" s="67"/>
      <c r="D37" s="54"/>
      <c r="E37" s="54"/>
      <c r="F37" s="55"/>
      <c r="G37" s="55"/>
      <c r="H37" s="80"/>
      <c r="I37" s="62"/>
      <c r="J37" s="64"/>
      <c r="K37" s="12"/>
      <c r="L37" s="12"/>
      <c r="M37" s="12"/>
      <c r="N37" s="12"/>
      <c r="O37" s="12"/>
      <c r="P37" s="12"/>
      <c r="Q37" s="12"/>
      <c r="R37" s="12"/>
      <c r="S37" s="12"/>
      <c r="T37" s="12"/>
      <c r="U37" s="12"/>
      <c r="V37" s="12"/>
      <c r="W37" s="12"/>
      <c r="X37" s="12"/>
      <c r="Y37" s="12"/>
      <c r="Z37" s="12"/>
      <c r="AA37" s="12"/>
      <c r="AB37" s="12"/>
      <c r="AC37" s="12"/>
      <c r="AD37" s="12"/>
      <c r="AE37" s="12"/>
      <c r="AF37" s="12"/>
    </row>
    <row r="38" spans="2:32" hidden="1">
      <c r="B38" s="90" t="s">
        <v>112</v>
      </c>
      <c r="C38" s="67" t="s">
        <v>98</v>
      </c>
      <c r="D38" s="54" t="s">
        <v>90</v>
      </c>
      <c r="E38" s="54">
        <v>0</v>
      </c>
      <c r="F38" s="55"/>
      <c r="G38" s="55">
        <v>132000</v>
      </c>
      <c r="H38" s="80">
        <f>0.15*I38</f>
        <v>0</v>
      </c>
      <c r="I38" s="62">
        <f>+(G38+F38)*E38</f>
        <v>0</v>
      </c>
      <c r="J38" s="64"/>
      <c r="K38" s="12"/>
      <c r="L38" s="12"/>
      <c r="M38" s="12"/>
      <c r="N38" s="12"/>
      <c r="O38" s="12"/>
      <c r="P38" s="12"/>
      <c r="Q38" s="12"/>
      <c r="R38" s="12"/>
      <c r="S38" s="12"/>
      <c r="T38" s="12"/>
      <c r="U38" s="12"/>
      <c r="V38" s="12"/>
      <c r="W38" s="12"/>
      <c r="X38" s="12"/>
      <c r="Y38" s="12"/>
      <c r="Z38" s="12"/>
      <c r="AA38" s="12"/>
      <c r="AB38" s="12"/>
      <c r="AC38" s="12"/>
      <c r="AD38" s="12"/>
      <c r="AE38" s="12"/>
      <c r="AF38" s="12"/>
    </row>
    <row r="39" spans="2:32" hidden="1">
      <c r="B39" s="90"/>
      <c r="C39" s="69"/>
      <c r="D39" s="54"/>
      <c r="E39" s="54"/>
      <c r="F39" s="55"/>
      <c r="G39" s="55"/>
      <c r="H39" s="80"/>
      <c r="I39" s="62"/>
      <c r="J39" s="64"/>
      <c r="K39" s="12"/>
      <c r="L39" s="12"/>
      <c r="M39" s="12"/>
      <c r="N39" s="12"/>
      <c r="O39" s="12"/>
      <c r="P39" s="12"/>
      <c r="Q39" s="12"/>
      <c r="R39" s="12"/>
      <c r="S39" s="12"/>
      <c r="T39" s="12"/>
      <c r="U39" s="12"/>
      <c r="V39" s="12"/>
      <c r="W39" s="12"/>
      <c r="X39" s="12"/>
      <c r="Y39" s="12"/>
      <c r="Z39" s="12"/>
      <c r="AA39" s="12"/>
      <c r="AB39" s="12"/>
      <c r="AC39" s="12"/>
      <c r="AD39" s="12"/>
      <c r="AE39" s="12"/>
      <c r="AF39" s="12"/>
    </row>
    <row r="40" spans="2:32" hidden="1">
      <c r="B40" s="90" t="s">
        <v>113</v>
      </c>
      <c r="C40" s="67" t="s">
        <v>100</v>
      </c>
      <c r="D40" s="54" t="s">
        <v>90</v>
      </c>
      <c r="E40" s="54">
        <v>0</v>
      </c>
      <c r="F40" s="55"/>
      <c r="G40" s="55">
        <v>132000</v>
      </c>
      <c r="H40" s="80">
        <f>0.15*I40</f>
        <v>0</v>
      </c>
      <c r="I40" s="62">
        <f>+(G40+F40)*E40</f>
        <v>0</v>
      </c>
      <c r="J40" s="64"/>
      <c r="K40" s="12"/>
      <c r="L40" s="12"/>
      <c r="M40" s="12"/>
      <c r="N40" s="12"/>
      <c r="O40" s="12"/>
      <c r="P40" s="12"/>
      <c r="Q40" s="12"/>
      <c r="R40" s="12"/>
      <c r="S40" s="12"/>
      <c r="T40" s="12"/>
      <c r="U40" s="12"/>
      <c r="V40" s="12"/>
      <c r="W40" s="12"/>
      <c r="X40" s="12"/>
      <c r="Y40" s="12"/>
      <c r="Z40" s="12"/>
      <c r="AA40" s="12"/>
      <c r="AB40" s="12"/>
      <c r="AC40" s="12"/>
      <c r="AD40" s="12"/>
      <c r="AE40" s="12"/>
      <c r="AF40" s="12"/>
    </row>
    <row r="41" spans="2:32" hidden="1">
      <c r="B41" s="90"/>
      <c r="C41" s="67"/>
      <c r="D41" s="54"/>
      <c r="E41" s="54"/>
      <c r="F41" s="55"/>
      <c r="G41" s="55"/>
      <c r="H41" s="80"/>
      <c r="I41" s="62"/>
      <c r="J41" s="64"/>
      <c r="K41" s="12"/>
      <c r="L41" s="12"/>
      <c r="M41" s="12"/>
      <c r="N41" s="12"/>
      <c r="O41" s="12"/>
      <c r="P41" s="12"/>
      <c r="Q41" s="12"/>
      <c r="R41" s="12"/>
      <c r="S41" s="12"/>
      <c r="T41" s="12"/>
      <c r="U41" s="12"/>
      <c r="V41" s="12"/>
      <c r="W41" s="12"/>
      <c r="X41" s="12"/>
      <c r="Y41" s="12"/>
      <c r="Z41" s="12"/>
      <c r="AA41" s="12"/>
      <c r="AB41" s="12"/>
      <c r="AC41" s="12"/>
      <c r="AD41" s="12"/>
      <c r="AE41" s="12"/>
      <c r="AF41" s="12"/>
    </row>
    <row r="42" spans="2:32" hidden="1">
      <c r="B42" s="90" t="s">
        <v>114</v>
      </c>
      <c r="C42" s="67" t="s">
        <v>102</v>
      </c>
      <c r="D42" s="54" t="s">
        <v>90</v>
      </c>
      <c r="E42" s="54">
        <v>0</v>
      </c>
      <c r="F42" s="55"/>
      <c r="G42" s="55">
        <v>132000</v>
      </c>
      <c r="H42" s="80">
        <f>0.15*I42</f>
        <v>0</v>
      </c>
      <c r="I42" s="62">
        <f>+(G42+F42)*E42</f>
        <v>0</v>
      </c>
      <c r="J42" s="64"/>
      <c r="K42" s="12"/>
      <c r="L42" s="12"/>
      <c r="M42" s="12"/>
      <c r="N42" s="12"/>
      <c r="O42" s="12"/>
      <c r="P42" s="12"/>
      <c r="Q42" s="12"/>
      <c r="R42" s="12"/>
      <c r="S42" s="12"/>
      <c r="T42" s="12"/>
      <c r="U42" s="12"/>
      <c r="V42" s="12"/>
      <c r="W42" s="12"/>
      <c r="X42" s="12"/>
      <c r="Y42" s="12"/>
      <c r="Z42" s="12"/>
      <c r="AA42" s="12"/>
      <c r="AB42" s="12"/>
      <c r="AC42" s="12"/>
      <c r="AD42" s="12"/>
      <c r="AE42" s="12"/>
      <c r="AF42" s="12"/>
    </row>
    <row r="43" spans="2:32" hidden="1">
      <c r="B43" s="90"/>
      <c r="C43" s="67"/>
      <c r="D43" s="54"/>
      <c r="E43" s="54"/>
      <c r="F43" s="55"/>
      <c r="G43" s="55"/>
      <c r="H43" s="80"/>
      <c r="I43" s="62"/>
      <c r="J43" s="64"/>
      <c r="K43" s="12"/>
      <c r="L43" s="12"/>
      <c r="M43" s="12"/>
      <c r="N43" s="12"/>
      <c r="O43" s="12"/>
      <c r="P43" s="12"/>
      <c r="Q43" s="12"/>
      <c r="R43" s="12"/>
      <c r="S43" s="12"/>
      <c r="T43" s="12"/>
      <c r="U43" s="12"/>
      <c r="V43" s="12"/>
      <c r="W43" s="12"/>
      <c r="X43" s="12"/>
      <c r="Y43" s="12"/>
      <c r="Z43" s="12"/>
      <c r="AA43" s="12"/>
      <c r="AB43" s="12"/>
      <c r="AC43" s="12"/>
      <c r="AD43" s="12"/>
      <c r="AE43" s="12"/>
      <c r="AF43" s="12"/>
    </row>
    <row r="44" spans="2:32" hidden="1">
      <c r="B44" s="90" t="s">
        <v>115</v>
      </c>
      <c r="C44" s="67" t="s">
        <v>104</v>
      </c>
      <c r="D44" s="54" t="s">
        <v>90</v>
      </c>
      <c r="E44" s="54">
        <v>0</v>
      </c>
      <c r="F44" s="55"/>
      <c r="G44" s="55">
        <v>132000</v>
      </c>
      <c r="H44" s="80">
        <f>0.15*I44</f>
        <v>0</v>
      </c>
      <c r="I44" s="62">
        <f>+(G44+F44)*E44</f>
        <v>0</v>
      </c>
      <c r="J44" s="64"/>
      <c r="K44" s="12"/>
      <c r="L44" s="12"/>
      <c r="M44" s="12"/>
      <c r="N44" s="12"/>
      <c r="O44" s="12"/>
      <c r="P44" s="12"/>
      <c r="Q44" s="12"/>
      <c r="R44" s="12"/>
      <c r="S44" s="12"/>
      <c r="T44" s="12"/>
      <c r="U44" s="12"/>
      <c r="V44" s="12"/>
      <c r="W44" s="12"/>
      <c r="X44" s="12"/>
      <c r="Y44" s="12"/>
      <c r="Z44" s="12"/>
      <c r="AA44" s="12"/>
      <c r="AB44" s="12"/>
      <c r="AC44" s="12"/>
      <c r="AD44" s="12"/>
      <c r="AE44" s="12"/>
      <c r="AF44" s="12"/>
    </row>
    <row r="45" spans="2:32" ht="105.6" customHeight="1">
      <c r="B45" s="90"/>
      <c r="C45" s="66" t="s">
        <v>116</v>
      </c>
      <c r="D45" s="54"/>
      <c r="E45" s="54"/>
      <c r="F45" s="55"/>
      <c r="G45" s="55"/>
      <c r="H45" s="80"/>
      <c r="I45" s="62"/>
      <c r="J45" s="64"/>
      <c r="K45" s="12"/>
      <c r="L45" s="12"/>
      <c r="M45" s="12"/>
      <c r="N45" s="12"/>
      <c r="O45" s="12"/>
      <c r="P45" s="12"/>
      <c r="Q45" s="12"/>
      <c r="R45" s="12"/>
      <c r="S45" s="12"/>
      <c r="T45" s="12"/>
      <c r="U45" s="12"/>
      <c r="V45" s="12"/>
      <c r="W45" s="12"/>
      <c r="X45" s="12"/>
      <c r="Y45" s="12"/>
      <c r="Z45" s="12"/>
      <c r="AA45" s="12"/>
      <c r="AB45" s="12"/>
      <c r="AC45" s="12"/>
      <c r="AD45" s="12"/>
      <c r="AE45" s="12"/>
      <c r="AF45" s="12"/>
    </row>
    <row r="46" spans="2:32" ht="23.55" customHeight="1">
      <c r="B46" s="90" t="s">
        <v>117</v>
      </c>
      <c r="C46" s="67" t="s">
        <v>89</v>
      </c>
      <c r="D46" s="54" t="s">
        <v>90</v>
      </c>
      <c r="E46" s="54">
        <v>1</v>
      </c>
      <c r="F46" s="55"/>
      <c r="G46" s="55"/>
      <c r="H46" s="80"/>
      <c r="I46" s="62" t="s">
        <v>118</v>
      </c>
      <c r="J46" s="64"/>
      <c r="K46" s="12"/>
      <c r="L46" s="12"/>
      <c r="M46" s="12"/>
      <c r="N46" s="12"/>
      <c r="O46" s="12"/>
      <c r="P46" s="12"/>
      <c r="Q46" s="12"/>
      <c r="R46" s="12"/>
      <c r="S46" s="12"/>
      <c r="T46" s="12"/>
      <c r="U46" s="12"/>
      <c r="V46" s="12"/>
      <c r="W46" s="12"/>
      <c r="X46" s="12"/>
      <c r="Y46" s="12"/>
      <c r="Z46" s="12"/>
      <c r="AA46" s="12"/>
      <c r="AB46" s="12"/>
      <c r="AC46" s="12"/>
      <c r="AD46" s="12"/>
      <c r="AE46" s="12"/>
      <c r="AF46" s="12"/>
    </row>
    <row r="47" spans="2:32" ht="23.55" customHeight="1">
      <c r="B47" s="90" t="s">
        <v>119</v>
      </c>
      <c r="C47" s="67" t="s">
        <v>92</v>
      </c>
      <c r="D47" s="54" t="s">
        <v>90</v>
      </c>
      <c r="E47" s="54">
        <v>1</v>
      </c>
      <c r="F47" s="55"/>
      <c r="G47" s="55"/>
      <c r="H47" s="80"/>
      <c r="I47" s="62" t="s">
        <v>118</v>
      </c>
      <c r="J47" s="64"/>
      <c r="K47" s="12"/>
      <c r="L47" s="12"/>
      <c r="M47" s="12"/>
      <c r="N47" s="12"/>
      <c r="O47" s="12"/>
      <c r="P47" s="12"/>
      <c r="Q47" s="12"/>
      <c r="R47" s="12"/>
      <c r="S47" s="12"/>
      <c r="T47" s="12"/>
      <c r="U47" s="12"/>
      <c r="V47" s="12"/>
      <c r="W47" s="12"/>
      <c r="X47" s="12"/>
      <c r="Y47" s="12"/>
      <c r="Z47" s="12"/>
      <c r="AA47" s="12"/>
      <c r="AB47" s="12"/>
      <c r="AC47" s="12"/>
      <c r="AD47" s="12"/>
      <c r="AE47" s="12"/>
      <c r="AF47" s="12"/>
    </row>
    <row r="48" spans="2:32" ht="23.55" customHeight="1">
      <c r="B48" s="90" t="s">
        <v>369</v>
      </c>
      <c r="C48" s="67" t="s">
        <v>228</v>
      </c>
      <c r="D48" s="54" t="s">
        <v>90</v>
      </c>
      <c r="E48" s="54">
        <v>1</v>
      </c>
      <c r="F48" s="55"/>
      <c r="G48" s="55"/>
      <c r="H48" s="80"/>
      <c r="I48" s="62" t="s">
        <v>118</v>
      </c>
      <c r="J48" s="64"/>
      <c r="K48" s="12"/>
      <c r="L48" s="12"/>
      <c r="M48" s="12"/>
      <c r="N48" s="12"/>
      <c r="O48" s="12"/>
      <c r="P48" s="12"/>
      <c r="Q48" s="12"/>
      <c r="R48" s="12"/>
      <c r="S48" s="12"/>
      <c r="T48" s="12"/>
      <c r="U48" s="12"/>
      <c r="V48" s="12"/>
      <c r="W48" s="12"/>
      <c r="X48" s="12"/>
      <c r="Y48" s="12"/>
      <c r="Z48" s="12"/>
      <c r="AA48" s="12"/>
      <c r="AB48" s="12"/>
      <c r="AC48" s="12"/>
      <c r="AD48" s="12"/>
      <c r="AE48" s="12"/>
      <c r="AF48" s="12"/>
    </row>
    <row r="49" spans="2:32" ht="23.55" customHeight="1">
      <c r="B49" s="90" t="s">
        <v>370</v>
      </c>
      <c r="C49" s="67" t="s">
        <v>272</v>
      </c>
      <c r="D49" s="54" t="s">
        <v>90</v>
      </c>
      <c r="E49" s="54">
        <v>1</v>
      </c>
      <c r="F49" s="55"/>
      <c r="G49" s="55"/>
      <c r="H49" s="80"/>
      <c r="I49" s="62" t="s">
        <v>118</v>
      </c>
      <c r="J49" s="64"/>
      <c r="K49" s="12"/>
      <c r="L49" s="12"/>
      <c r="M49" s="12"/>
      <c r="N49" s="12"/>
      <c r="O49" s="12"/>
      <c r="P49" s="12"/>
      <c r="Q49" s="12"/>
      <c r="R49" s="12"/>
      <c r="S49" s="12"/>
      <c r="T49" s="12"/>
      <c r="U49" s="12"/>
      <c r="V49" s="12"/>
      <c r="W49" s="12"/>
      <c r="X49" s="12"/>
      <c r="Y49" s="12"/>
      <c r="Z49" s="12"/>
      <c r="AA49" s="12"/>
      <c r="AB49" s="12"/>
      <c r="AC49" s="12"/>
      <c r="AD49" s="12"/>
      <c r="AE49" s="12"/>
      <c r="AF49" s="12"/>
    </row>
    <row r="50" spans="2:32">
      <c r="B50" s="90"/>
      <c r="C50" s="67"/>
      <c r="D50" s="54"/>
      <c r="E50" s="54"/>
      <c r="F50" s="55"/>
      <c r="G50" s="55"/>
      <c r="H50" s="80"/>
      <c r="I50" s="62"/>
      <c r="J50" s="12"/>
      <c r="K50" s="12"/>
      <c r="L50" s="12"/>
      <c r="M50" s="12"/>
      <c r="N50" s="12"/>
      <c r="O50" s="12"/>
      <c r="P50" s="12"/>
      <c r="Q50" s="12"/>
      <c r="R50" s="12"/>
      <c r="S50" s="12"/>
      <c r="T50" s="12"/>
      <c r="U50" s="12"/>
      <c r="V50" s="12"/>
      <c r="W50" s="12"/>
      <c r="X50" s="12"/>
      <c r="Y50" s="12"/>
      <c r="Z50" s="12"/>
      <c r="AA50" s="12"/>
      <c r="AB50" s="12"/>
      <c r="AC50" s="12"/>
      <c r="AD50" s="12"/>
      <c r="AE50" s="12"/>
      <c r="AF50" s="12"/>
    </row>
    <row r="51" spans="2:32" ht="27.6">
      <c r="B51" s="88" t="s">
        <v>120</v>
      </c>
      <c r="C51" s="68" t="s">
        <v>121</v>
      </c>
      <c r="D51" s="54"/>
      <c r="E51" s="54"/>
      <c r="F51" s="55"/>
      <c r="G51" s="55"/>
      <c r="H51" s="80"/>
      <c r="I51" s="62"/>
      <c r="J51" s="12"/>
      <c r="K51" s="12"/>
      <c r="L51" s="12"/>
      <c r="M51" s="12"/>
      <c r="N51" s="12"/>
      <c r="O51" s="12"/>
      <c r="P51" s="12"/>
      <c r="Q51" s="12"/>
      <c r="R51" s="12"/>
      <c r="S51" s="12"/>
      <c r="T51" s="12"/>
      <c r="U51" s="12"/>
      <c r="V51" s="12"/>
      <c r="W51" s="12"/>
      <c r="X51" s="12"/>
      <c r="Y51" s="12"/>
      <c r="Z51" s="12"/>
      <c r="AA51" s="12"/>
      <c r="AB51" s="12"/>
      <c r="AC51" s="12"/>
      <c r="AD51" s="12"/>
      <c r="AE51" s="12"/>
      <c r="AF51" s="12"/>
    </row>
    <row r="52" spans="2:32" ht="96.6" hidden="1">
      <c r="B52" s="87"/>
      <c r="C52" s="18" t="s">
        <v>87</v>
      </c>
      <c r="D52" s="25"/>
      <c r="E52" s="25"/>
      <c r="F52" s="16"/>
      <c r="G52" s="16"/>
      <c r="H52" s="79"/>
      <c r="I52" s="56"/>
      <c r="J52" s="12"/>
      <c r="K52" s="12"/>
      <c r="L52" s="12"/>
      <c r="M52" s="12"/>
      <c r="N52" s="12"/>
      <c r="O52" s="12"/>
      <c r="P52" s="12"/>
      <c r="Q52" s="12"/>
      <c r="R52" s="12"/>
      <c r="S52" s="12"/>
      <c r="T52" s="12"/>
      <c r="U52" s="12"/>
      <c r="V52" s="12"/>
      <c r="W52" s="12"/>
      <c r="X52" s="12"/>
      <c r="Y52" s="12"/>
      <c r="Z52" s="12"/>
      <c r="AA52" s="12"/>
      <c r="AB52" s="12"/>
      <c r="AC52" s="12"/>
      <c r="AD52" s="12"/>
      <c r="AE52" s="12"/>
      <c r="AF52" s="12"/>
    </row>
    <row r="53" spans="2:32" hidden="1">
      <c r="B53" s="92"/>
      <c r="C53" s="18"/>
      <c r="D53" s="25"/>
      <c r="E53" s="25"/>
      <c r="F53" s="16"/>
      <c r="G53" s="16"/>
      <c r="H53" s="79"/>
      <c r="I53" s="56"/>
      <c r="J53" s="12"/>
      <c r="K53" s="12"/>
      <c r="L53" s="12"/>
      <c r="M53" s="12"/>
      <c r="N53" s="12"/>
      <c r="O53" s="12"/>
      <c r="P53" s="12"/>
      <c r="Q53" s="12"/>
      <c r="R53" s="12"/>
      <c r="S53" s="12"/>
      <c r="T53" s="12"/>
      <c r="U53" s="12"/>
      <c r="V53" s="12"/>
      <c r="W53" s="12"/>
      <c r="X53" s="12"/>
      <c r="Y53" s="12"/>
      <c r="Z53" s="12"/>
      <c r="AA53" s="12"/>
      <c r="AB53" s="12"/>
      <c r="AC53" s="12"/>
      <c r="AD53" s="12"/>
      <c r="AE53" s="12"/>
      <c r="AF53" s="12"/>
    </row>
    <row r="54" spans="2:32" hidden="1">
      <c r="B54" s="92" t="s">
        <v>122</v>
      </c>
      <c r="C54" s="18" t="s">
        <v>92</v>
      </c>
      <c r="D54" s="25" t="s">
        <v>90</v>
      </c>
      <c r="E54" s="25">
        <v>0</v>
      </c>
      <c r="F54" s="16"/>
      <c r="G54" s="16">
        <v>132000</v>
      </c>
      <c r="H54" s="79">
        <f>0.15*I54</f>
        <v>0</v>
      </c>
      <c r="I54" s="56">
        <f>+(G54+F54)*E54</f>
        <v>0</v>
      </c>
      <c r="J54" s="12"/>
      <c r="K54" s="12"/>
      <c r="L54" s="12"/>
      <c r="M54" s="12"/>
      <c r="N54" s="12"/>
      <c r="O54" s="12"/>
      <c r="P54" s="12"/>
      <c r="Q54" s="12"/>
      <c r="R54" s="12"/>
      <c r="S54" s="12"/>
      <c r="T54" s="12"/>
      <c r="U54" s="12"/>
      <c r="V54" s="12"/>
      <c r="W54" s="12"/>
      <c r="X54" s="12"/>
      <c r="Y54" s="12"/>
      <c r="Z54" s="12"/>
      <c r="AA54" s="12"/>
      <c r="AB54" s="12"/>
      <c r="AC54" s="12"/>
      <c r="AD54" s="12"/>
      <c r="AE54" s="12"/>
      <c r="AF54" s="12"/>
    </row>
    <row r="55" spans="2:32" hidden="1">
      <c r="B55" s="92"/>
      <c r="C55" s="18"/>
      <c r="D55" s="25"/>
      <c r="E55" s="25"/>
      <c r="F55" s="16"/>
      <c r="G55" s="16"/>
      <c r="H55" s="79"/>
      <c r="I55" s="56"/>
      <c r="J55" s="12"/>
      <c r="K55" s="12"/>
      <c r="L55" s="12"/>
      <c r="M55" s="12"/>
      <c r="N55" s="12"/>
      <c r="O55" s="12"/>
      <c r="P55" s="12"/>
      <c r="Q55" s="12"/>
      <c r="R55" s="12"/>
      <c r="S55" s="12"/>
      <c r="T55" s="12"/>
      <c r="U55" s="12"/>
      <c r="V55" s="12"/>
      <c r="W55" s="12"/>
      <c r="X55" s="12"/>
      <c r="Y55" s="12"/>
      <c r="Z55" s="12"/>
      <c r="AA55" s="12"/>
      <c r="AB55" s="12"/>
      <c r="AC55" s="12"/>
      <c r="AD55" s="12"/>
      <c r="AE55" s="12"/>
      <c r="AF55" s="12"/>
    </row>
    <row r="56" spans="2:32" hidden="1">
      <c r="B56" s="92" t="s">
        <v>123</v>
      </c>
      <c r="C56" s="18" t="s">
        <v>109</v>
      </c>
      <c r="D56" s="25" t="s">
        <v>90</v>
      </c>
      <c r="E56" s="25">
        <v>0</v>
      </c>
      <c r="F56" s="16"/>
      <c r="G56" s="16">
        <v>132000</v>
      </c>
      <c r="H56" s="79">
        <f>0.15*I56</f>
        <v>0</v>
      </c>
      <c r="I56" s="56">
        <f>+(G56+F56)*E56</f>
        <v>0</v>
      </c>
      <c r="J56" s="12"/>
      <c r="K56" s="12"/>
      <c r="L56" s="12"/>
      <c r="M56" s="12"/>
      <c r="N56" s="12"/>
      <c r="O56" s="12"/>
      <c r="P56" s="12"/>
      <c r="Q56" s="12"/>
      <c r="R56" s="12"/>
      <c r="S56" s="12"/>
      <c r="T56" s="12"/>
      <c r="U56" s="12"/>
      <c r="V56" s="12"/>
      <c r="W56" s="12"/>
      <c r="X56" s="12"/>
      <c r="Y56" s="12"/>
      <c r="Z56" s="12"/>
      <c r="AA56" s="12"/>
      <c r="AB56" s="12"/>
      <c r="AC56" s="12"/>
      <c r="AD56" s="12"/>
      <c r="AE56" s="12"/>
      <c r="AF56" s="12"/>
    </row>
    <row r="57" spans="2:32" hidden="1">
      <c r="B57" s="92"/>
      <c r="C57" s="18"/>
      <c r="D57" s="25"/>
      <c r="E57" s="25"/>
      <c r="F57" s="16"/>
      <c r="G57" s="16"/>
      <c r="H57" s="79"/>
      <c r="I57" s="56"/>
      <c r="J57" s="12"/>
      <c r="K57" s="12"/>
      <c r="L57" s="12"/>
      <c r="M57" s="12"/>
      <c r="N57" s="12"/>
      <c r="O57" s="12"/>
      <c r="P57" s="12"/>
      <c r="Q57" s="12"/>
      <c r="R57" s="12"/>
      <c r="S57" s="12"/>
      <c r="T57" s="12"/>
      <c r="U57" s="12"/>
      <c r="V57" s="12"/>
      <c r="W57" s="12"/>
      <c r="X57" s="12"/>
      <c r="Y57" s="12"/>
      <c r="Z57" s="12"/>
      <c r="AA57" s="12"/>
      <c r="AB57" s="12"/>
      <c r="AC57" s="12"/>
      <c r="AD57" s="12"/>
      <c r="AE57" s="12"/>
      <c r="AF57" s="12"/>
    </row>
    <row r="58" spans="2:32" hidden="1">
      <c r="B58" s="92" t="s">
        <v>124</v>
      </c>
      <c r="C58" s="18" t="s">
        <v>94</v>
      </c>
      <c r="D58" s="25" t="s">
        <v>90</v>
      </c>
      <c r="E58" s="25">
        <v>0</v>
      </c>
      <c r="F58" s="16"/>
      <c r="G58" s="16">
        <v>132000</v>
      </c>
      <c r="H58" s="79">
        <f>0.15*I58</f>
        <v>0</v>
      </c>
      <c r="I58" s="56">
        <f>+(G58+F58)*E58</f>
        <v>0</v>
      </c>
      <c r="J58" s="12"/>
      <c r="K58" s="12"/>
      <c r="L58" s="12"/>
      <c r="M58" s="12"/>
      <c r="N58" s="12"/>
      <c r="O58" s="12"/>
      <c r="P58" s="12"/>
      <c r="Q58" s="12"/>
      <c r="R58" s="12"/>
      <c r="S58" s="12"/>
      <c r="T58" s="12"/>
      <c r="U58" s="12"/>
      <c r="V58" s="12"/>
      <c r="W58" s="12"/>
      <c r="X58" s="12"/>
      <c r="Y58" s="12"/>
      <c r="Z58" s="12"/>
      <c r="AA58" s="12"/>
      <c r="AB58" s="12"/>
      <c r="AC58" s="12"/>
      <c r="AD58" s="12"/>
      <c r="AE58" s="12"/>
      <c r="AF58" s="12"/>
    </row>
    <row r="59" spans="2:32" hidden="1">
      <c r="B59" s="92"/>
      <c r="C59" s="18"/>
      <c r="D59" s="25"/>
      <c r="E59" s="25"/>
      <c r="F59" s="16"/>
      <c r="G59" s="16"/>
      <c r="H59" s="79"/>
      <c r="I59" s="56"/>
      <c r="J59" s="12"/>
      <c r="K59" s="12"/>
      <c r="L59" s="12"/>
      <c r="M59" s="12"/>
      <c r="N59" s="12"/>
      <c r="O59" s="12"/>
      <c r="P59" s="12"/>
      <c r="Q59" s="12"/>
      <c r="R59" s="12"/>
      <c r="S59" s="12"/>
      <c r="T59" s="12"/>
      <c r="U59" s="12"/>
      <c r="V59" s="12"/>
      <c r="W59" s="12"/>
      <c r="X59" s="12"/>
      <c r="Y59" s="12"/>
      <c r="Z59" s="12"/>
      <c r="AA59" s="12"/>
      <c r="AB59" s="12"/>
      <c r="AC59" s="12"/>
      <c r="AD59" s="12"/>
      <c r="AE59" s="12"/>
      <c r="AF59" s="12"/>
    </row>
    <row r="60" spans="2:32" hidden="1">
      <c r="B60" s="92" t="s">
        <v>125</v>
      </c>
      <c r="C60" s="18" t="s">
        <v>96</v>
      </c>
      <c r="D60" s="25" t="s">
        <v>90</v>
      </c>
      <c r="E60" s="25">
        <v>0</v>
      </c>
      <c r="F60" s="16"/>
      <c r="G60" s="16">
        <v>132000</v>
      </c>
      <c r="H60" s="79">
        <f>0.15*I60</f>
        <v>0</v>
      </c>
      <c r="I60" s="56">
        <f>+(G60+F60)*E60</f>
        <v>0</v>
      </c>
      <c r="J60" s="12"/>
      <c r="K60" s="12"/>
      <c r="L60" s="12"/>
      <c r="M60" s="12"/>
      <c r="N60" s="12"/>
      <c r="O60" s="12"/>
      <c r="P60" s="12"/>
      <c r="Q60" s="12"/>
      <c r="R60" s="12"/>
      <c r="S60" s="12"/>
      <c r="T60" s="12"/>
      <c r="U60" s="12"/>
      <c r="V60" s="12"/>
      <c r="W60" s="12"/>
      <c r="X60" s="12"/>
      <c r="Y60" s="12"/>
      <c r="Z60" s="12"/>
      <c r="AA60" s="12"/>
      <c r="AB60" s="12"/>
      <c r="AC60" s="12"/>
      <c r="AD60" s="12"/>
      <c r="AE60" s="12"/>
      <c r="AF60" s="12"/>
    </row>
    <row r="61" spans="2:32" hidden="1">
      <c r="B61" s="92"/>
      <c r="C61" s="15"/>
      <c r="D61" s="25"/>
      <c r="E61" s="25"/>
      <c r="F61" s="16"/>
      <c r="G61" s="16"/>
      <c r="H61" s="79"/>
      <c r="I61" s="56"/>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idden="1">
      <c r="B62" s="92" t="s">
        <v>126</v>
      </c>
      <c r="C62" s="15" t="s">
        <v>98</v>
      </c>
      <c r="D62" s="25" t="s">
        <v>90</v>
      </c>
      <c r="E62" s="25">
        <v>0</v>
      </c>
      <c r="F62" s="16"/>
      <c r="G62" s="16">
        <v>132000</v>
      </c>
      <c r="H62" s="79">
        <f>0.15*I62</f>
        <v>0</v>
      </c>
      <c r="I62" s="56">
        <f>+(G62+F62)*E62</f>
        <v>0</v>
      </c>
      <c r="J62" s="12"/>
      <c r="K62" s="12"/>
      <c r="L62" s="12"/>
      <c r="M62" s="12"/>
      <c r="N62" s="12"/>
      <c r="O62" s="12"/>
      <c r="P62" s="12"/>
      <c r="Q62" s="12"/>
      <c r="R62" s="12"/>
      <c r="S62" s="12"/>
      <c r="T62" s="12"/>
      <c r="U62" s="12"/>
      <c r="V62" s="12"/>
      <c r="W62" s="12"/>
      <c r="X62" s="12"/>
      <c r="Y62" s="12"/>
      <c r="Z62" s="12"/>
      <c r="AA62" s="12"/>
      <c r="AB62" s="12"/>
      <c r="AC62" s="12"/>
      <c r="AD62" s="12"/>
      <c r="AE62" s="12"/>
      <c r="AF62" s="12"/>
    </row>
    <row r="63" spans="2:32" hidden="1">
      <c r="B63" s="92"/>
      <c r="C63" s="15"/>
      <c r="D63" s="25"/>
      <c r="E63" s="25"/>
      <c r="F63" s="16"/>
      <c r="G63" s="16"/>
      <c r="H63" s="79"/>
      <c r="I63" s="56"/>
      <c r="J63" s="12"/>
      <c r="K63" s="12"/>
      <c r="L63" s="12"/>
      <c r="M63" s="12"/>
      <c r="N63" s="12"/>
      <c r="O63" s="12"/>
      <c r="P63" s="12"/>
      <c r="Q63" s="12"/>
      <c r="R63" s="12"/>
      <c r="S63" s="12"/>
      <c r="T63" s="12"/>
      <c r="U63" s="12"/>
      <c r="V63" s="12"/>
      <c r="W63" s="12"/>
      <c r="X63" s="12"/>
      <c r="Y63" s="12"/>
      <c r="Z63" s="12"/>
      <c r="AA63" s="12"/>
      <c r="AB63" s="12"/>
      <c r="AC63" s="12"/>
      <c r="AD63" s="12"/>
      <c r="AE63" s="12"/>
      <c r="AF63" s="12"/>
    </row>
    <row r="64" spans="2:32" hidden="1">
      <c r="B64" s="92" t="s">
        <v>127</v>
      </c>
      <c r="C64" s="18" t="s">
        <v>100</v>
      </c>
      <c r="D64" s="25" t="s">
        <v>90</v>
      </c>
      <c r="E64" s="25">
        <v>0</v>
      </c>
      <c r="F64" s="16"/>
      <c r="G64" s="16">
        <v>132000</v>
      </c>
      <c r="H64" s="79">
        <f>0.15*I64</f>
        <v>0</v>
      </c>
      <c r="I64" s="56">
        <f>+(G64+F64)*E64</f>
        <v>0</v>
      </c>
      <c r="J64" s="12"/>
      <c r="K64" s="12"/>
      <c r="L64" s="12"/>
      <c r="M64" s="12"/>
      <c r="N64" s="12"/>
      <c r="O64" s="12"/>
      <c r="P64" s="12"/>
      <c r="Q64" s="12"/>
      <c r="R64" s="12"/>
      <c r="S64" s="12"/>
      <c r="T64" s="12"/>
      <c r="U64" s="12"/>
      <c r="V64" s="12"/>
      <c r="W64" s="12"/>
      <c r="X64" s="12"/>
      <c r="Y64" s="12"/>
      <c r="Z64" s="12"/>
      <c r="AA64" s="12"/>
      <c r="AB64" s="12"/>
      <c r="AC64" s="12"/>
      <c r="AD64" s="12"/>
      <c r="AE64" s="12"/>
      <c r="AF64" s="12"/>
    </row>
    <row r="65" spans="2:32" hidden="1">
      <c r="B65" s="92"/>
      <c r="C65" s="18"/>
      <c r="D65" s="25"/>
      <c r="E65" s="25"/>
      <c r="F65" s="16"/>
      <c r="G65" s="16"/>
      <c r="H65" s="79"/>
      <c r="I65" s="56"/>
      <c r="J65" s="12"/>
      <c r="K65" s="12"/>
      <c r="L65" s="12"/>
      <c r="M65" s="12"/>
      <c r="N65" s="12"/>
      <c r="O65" s="12"/>
      <c r="P65" s="12"/>
      <c r="Q65" s="12"/>
      <c r="R65" s="12"/>
      <c r="S65" s="12"/>
      <c r="T65" s="12"/>
      <c r="U65" s="12"/>
      <c r="V65" s="12"/>
      <c r="W65" s="12"/>
      <c r="X65" s="12"/>
      <c r="Y65" s="12"/>
      <c r="Z65" s="12"/>
      <c r="AA65" s="12"/>
      <c r="AB65" s="12"/>
      <c r="AC65" s="12"/>
      <c r="AD65" s="12"/>
      <c r="AE65" s="12"/>
      <c r="AF65" s="12"/>
    </row>
    <row r="66" spans="2:32" hidden="1">
      <c r="B66" s="92" t="s">
        <v>128</v>
      </c>
      <c r="C66" s="15" t="s">
        <v>102</v>
      </c>
      <c r="D66" s="25" t="s">
        <v>90</v>
      </c>
      <c r="E66" s="25">
        <v>0</v>
      </c>
      <c r="F66" s="16"/>
      <c r="G66" s="16">
        <v>132000</v>
      </c>
      <c r="H66" s="79">
        <f>0.15*I66</f>
        <v>0</v>
      </c>
      <c r="I66" s="56">
        <f>+(G66+F66)*E66</f>
        <v>0</v>
      </c>
      <c r="J66" s="12"/>
      <c r="K66" s="12"/>
      <c r="L66" s="12"/>
      <c r="M66" s="12"/>
      <c r="N66" s="12"/>
      <c r="O66" s="12"/>
      <c r="P66" s="12"/>
      <c r="Q66" s="12"/>
      <c r="R66" s="12"/>
      <c r="S66" s="12"/>
      <c r="T66" s="12"/>
      <c r="U66" s="12"/>
      <c r="V66" s="12"/>
      <c r="W66" s="12"/>
      <c r="X66" s="12"/>
      <c r="Y66" s="12"/>
      <c r="Z66" s="12"/>
      <c r="AA66" s="12"/>
      <c r="AB66" s="12"/>
      <c r="AC66" s="12"/>
      <c r="AD66" s="12"/>
      <c r="AE66" s="12"/>
      <c r="AF66" s="12"/>
    </row>
    <row r="67" spans="2:32" hidden="1">
      <c r="B67" s="92"/>
      <c r="C67" s="15"/>
      <c r="D67" s="25"/>
      <c r="E67" s="25"/>
      <c r="F67" s="16"/>
      <c r="G67" s="16"/>
      <c r="H67" s="79"/>
      <c r="I67" s="56"/>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idden="1">
      <c r="B68" s="92" t="s">
        <v>115</v>
      </c>
      <c r="C68" s="15" t="s">
        <v>104</v>
      </c>
      <c r="D68" s="25" t="s">
        <v>90</v>
      </c>
      <c r="E68" s="25">
        <v>0</v>
      </c>
      <c r="F68" s="16"/>
      <c r="G68" s="16">
        <v>132000</v>
      </c>
      <c r="H68" s="79">
        <f>0.15*I68</f>
        <v>0</v>
      </c>
      <c r="I68" s="56">
        <f>+(G68+F68)*E68</f>
        <v>0</v>
      </c>
      <c r="J68" s="12"/>
      <c r="K68" s="12"/>
      <c r="L68" s="12"/>
      <c r="M68" s="12"/>
      <c r="N68" s="12"/>
      <c r="O68" s="12"/>
      <c r="P68" s="12"/>
      <c r="Q68" s="12"/>
      <c r="R68" s="12"/>
      <c r="S68" s="12"/>
      <c r="T68" s="12"/>
      <c r="U68" s="12"/>
      <c r="V68" s="12"/>
      <c r="W68" s="12"/>
      <c r="X68" s="12"/>
      <c r="Y68" s="12"/>
      <c r="Z68" s="12"/>
      <c r="AA68" s="12"/>
      <c r="AB68" s="12"/>
      <c r="AC68" s="12"/>
      <c r="AD68" s="12"/>
      <c r="AE68" s="12"/>
      <c r="AF68" s="12"/>
    </row>
    <row r="69" spans="2:32" ht="104.55" customHeight="1">
      <c r="B69" s="90"/>
      <c r="C69" s="66" t="s">
        <v>129</v>
      </c>
      <c r="D69" s="25"/>
      <c r="E69" s="25"/>
      <c r="F69" s="16"/>
      <c r="G69" s="16"/>
      <c r="H69" s="79"/>
      <c r="I69" s="56"/>
      <c r="J69" s="12"/>
      <c r="K69" s="12"/>
      <c r="L69" s="12"/>
      <c r="M69" s="12"/>
      <c r="N69" s="12"/>
      <c r="O69" s="12"/>
      <c r="P69" s="12"/>
      <c r="Q69" s="12"/>
      <c r="R69" s="12"/>
      <c r="S69" s="12"/>
      <c r="T69" s="12"/>
      <c r="U69" s="12"/>
      <c r="V69" s="12"/>
      <c r="W69" s="12"/>
      <c r="X69" s="12"/>
      <c r="Y69" s="12"/>
      <c r="Z69" s="12"/>
      <c r="AA69" s="12"/>
      <c r="AB69" s="12"/>
      <c r="AC69" s="12"/>
      <c r="AD69" s="12"/>
      <c r="AE69" s="12"/>
      <c r="AF69" s="12"/>
    </row>
    <row r="70" spans="2:32">
      <c r="B70" s="90"/>
      <c r="C70" s="66"/>
      <c r="D70" s="25"/>
      <c r="E70" s="25"/>
      <c r="F70" s="16"/>
      <c r="G70" s="16"/>
      <c r="H70" s="79"/>
      <c r="I70" s="56"/>
      <c r="J70" s="12"/>
      <c r="K70" s="12"/>
      <c r="L70" s="12"/>
      <c r="M70" s="12"/>
      <c r="N70" s="12"/>
      <c r="O70" s="12"/>
      <c r="P70" s="12"/>
      <c r="Q70" s="12"/>
      <c r="R70" s="12"/>
      <c r="S70" s="12"/>
      <c r="T70" s="12"/>
      <c r="U70" s="12"/>
      <c r="V70" s="12"/>
      <c r="W70" s="12"/>
      <c r="X70" s="12"/>
      <c r="Y70" s="12"/>
      <c r="Z70" s="12"/>
      <c r="AA70" s="12"/>
      <c r="AB70" s="12"/>
      <c r="AC70" s="12"/>
      <c r="AD70" s="12"/>
      <c r="AE70" s="12"/>
      <c r="AF70" s="12"/>
    </row>
    <row r="71" spans="2:32" ht="25.95" customHeight="1">
      <c r="B71" s="90" t="s">
        <v>130</v>
      </c>
      <c r="C71" s="67" t="s">
        <v>89</v>
      </c>
      <c r="D71" s="54" t="s">
        <v>90</v>
      </c>
      <c r="E71" s="54">
        <v>1</v>
      </c>
      <c r="F71" s="55"/>
      <c r="G71" s="55"/>
      <c r="H71" s="80"/>
      <c r="I71" s="62" t="s">
        <v>118</v>
      </c>
      <c r="J71" s="12"/>
      <c r="K71" s="12"/>
      <c r="L71" s="12"/>
      <c r="M71" s="12"/>
      <c r="N71" s="12"/>
      <c r="O71" s="12"/>
      <c r="P71" s="12"/>
      <c r="Q71" s="12"/>
      <c r="R71" s="12"/>
      <c r="S71" s="12"/>
      <c r="T71" s="12"/>
      <c r="U71" s="12"/>
      <c r="V71" s="12"/>
      <c r="W71" s="12"/>
      <c r="X71" s="12"/>
      <c r="Y71" s="12"/>
      <c r="Z71" s="12"/>
      <c r="AA71" s="12"/>
      <c r="AB71" s="12"/>
      <c r="AC71" s="12"/>
      <c r="AD71" s="12"/>
      <c r="AE71" s="12"/>
      <c r="AF71" s="12"/>
    </row>
    <row r="72" spans="2:32" ht="25.95" customHeight="1">
      <c r="B72" s="90" t="s">
        <v>131</v>
      </c>
      <c r="C72" s="67" t="s">
        <v>92</v>
      </c>
      <c r="D72" s="54" t="s">
        <v>90</v>
      </c>
      <c r="E72" s="54">
        <v>1</v>
      </c>
      <c r="F72" s="55"/>
      <c r="G72" s="55"/>
      <c r="H72" s="80"/>
      <c r="I72" s="62" t="s">
        <v>118</v>
      </c>
      <c r="J72" s="12"/>
      <c r="K72" s="12"/>
      <c r="L72" s="12"/>
      <c r="M72" s="12"/>
      <c r="N72" s="12"/>
      <c r="O72" s="12"/>
      <c r="P72" s="12"/>
      <c r="Q72" s="12"/>
      <c r="R72" s="12"/>
      <c r="S72" s="12"/>
      <c r="T72" s="12"/>
      <c r="U72" s="12"/>
      <c r="V72" s="12"/>
      <c r="W72" s="12"/>
      <c r="X72" s="12"/>
      <c r="Y72" s="12"/>
      <c r="Z72" s="12"/>
      <c r="AA72" s="12"/>
      <c r="AB72" s="12"/>
      <c r="AC72" s="12"/>
      <c r="AD72" s="12"/>
      <c r="AE72" s="12"/>
      <c r="AF72" s="12"/>
    </row>
    <row r="73" spans="2:32" ht="25.95" customHeight="1">
      <c r="B73" s="90" t="s">
        <v>371</v>
      </c>
      <c r="C73" s="67" t="s">
        <v>228</v>
      </c>
      <c r="D73" s="54" t="s">
        <v>90</v>
      </c>
      <c r="E73" s="54">
        <v>1</v>
      </c>
      <c r="F73" s="55"/>
      <c r="G73" s="55"/>
      <c r="H73" s="80"/>
      <c r="I73" s="62" t="s">
        <v>118</v>
      </c>
      <c r="J73" s="12"/>
      <c r="K73" s="12"/>
      <c r="L73" s="12"/>
      <c r="M73" s="12"/>
      <c r="N73" s="12"/>
      <c r="O73" s="12"/>
      <c r="P73" s="12"/>
      <c r="Q73" s="12"/>
      <c r="R73" s="12"/>
      <c r="S73" s="12"/>
      <c r="T73" s="12"/>
      <c r="U73" s="12"/>
      <c r="V73" s="12"/>
      <c r="W73" s="12"/>
      <c r="X73" s="12"/>
      <c r="Y73" s="12"/>
      <c r="Z73" s="12"/>
      <c r="AA73" s="12"/>
      <c r="AB73" s="12"/>
      <c r="AC73" s="12"/>
      <c r="AD73" s="12"/>
      <c r="AE73" s="12"/>
      <c r="AF73" s="12"/>
    </row>
    <row r="74" spans="2:32" ht="25.95" customHeight="1">
      <c r="B74" s="90" t="s">
        <v>372</v>
      </c>
      <c r="C74" s="67" t="s">
        <v>272</v>
      </c>
      <c r="D74" s="54" t="s">
        <v>90</v>
      </c>
      <c r="E74" s="54">
        <v>1</v>
      </c>
      <c r="F74" s="55"/>
      <c r="G74" s="55"/>
      <c r="H74" s="80"/>
      <c r="I74" s="62" t="s">
        <v>118</v>
      </c>
      <c r="J74" s="12"/>
      <c r="K74" s="12"/>
      <c r="L74" s="12"/>
      <c r="M74" s="12"/>
      <c r="N74" s="12"/>
      <c r="O74" s="12"/>
      <c r="P74" s="12"/>
      <c r="Q74" s="12"/>
      <c r="R74" s="12"/>
      <c r="S74" s="12"/>
      <c r="T74" s="12"/>
      <c r="U74" s="12"/>
      <c r="V74" s="12"/>
      <c r="W74" s="12"/>
      <c r="X74" s="12"/>
      <c r="Y74" s="12"/>
      <c r="Z74" s="12"/>
      <c r="AA74" s="12"/>
      <c r="AB74" s="12"/>
      <c r="AC74" s="12"/>
      <c r="AD74" s="12"/>
      <c r="AE74" s="12"/>
      <c r="AF74" s="12"/>
    </row>
    <row r="75" spans="2:32">
      <c r="B75" s="92"/>
      <c r="C75" s="15"/>
      <c r="D75" s="25"/>
      <c r="E75" s="25"/>
      <c r="F75" s="16"/>
      <c r="G75" s="16"/>
      <c r="H75" s="79"/>
      <c r="I75" s="56"/>
      <c r="J75" s="12"/>
      <c r="K75" s="12"/>
      <c r="L75" s="12"/>
      <c r="M75" s="12"/>
      <c r="N75" s="12"/>
      <c r="O75" s="12"/>
      <c r="P75" s="12"/>
      <c r="Q75" s="12"/>
      <c r="R75" s="12"/>
      <c r="S75" s="12"/>
      <c r="T75" s="12"/>
      <c r="U75" s="12"/>
      <c r="V75" s="12"/>
      <c r="W75" s="12"/>
      <c r="X75" s="12"/>
      <c r="Y75" s="12"/>
      <c r="Z75" s="12"/>
      <c r="AA75" s="12"/>
      <c r="AB75" s="12"/>
      <c r="AC75" s="12"/>
      <c r="AD75" s="12"/>
      <c r="AE75" s="12"/>
      <c r="AF75" s="12"/>
    </row>
    <row r="76" spans="2:32" ht="27.6">
      <c r="B76" s="87" t="s">
        <v>132</v>
      </c>
      <c r="C76" s="26" t="s">
        <v>133</v>
      </c>
      <c r="D76" s="25"/>
      <c r="E76" s="25"/>
      <c r="F76" s="16"/>
      <c r="G76" s="16"/>
      <c r="H76" s="79"/>
      <c r="I76" s="56"/>
      <c r="J76" s="12"/>
      <c r="K76" s="12"/>
      <c r="L76" s="12"/>
      <c r="M76" s="12"/>
      <c r="N76" s="12"/>
      <c r="O76" s="12"/>
      <c r="P76" s="12"/>
      <c r="Q76" s="12"/>
      <c r="R76" s="12"/>
      <c r="S76" s="12"/>
      <c r="T76" s="12"/>
      <c r="U76" s="12"/>
      <c r="V76" s="12"/>
      <c r="W76" s="12"/>
      <c r="X76" s="12"/>
      <c r="Y76" s="12"/>
      <c r="Z76" s="12"/>
      <c r="AA76" s="12"/>
      <c r="AB76" s="12"/>
      <c r="AC76" s="12"/>
      <c r="AD76" s="12"/>
      <c r="AE76" s="12"/>
      <c r="AF76" s="12"/>
    </row>
    <row r="77" spans="2:32" ht="96.6" hidden="1">
      <c r="B77" s="87"/>
      <c r="C77" s="18" t="s">
        <v>87</v>
      </c>
      <c r="D77" s="25"/>
      <c r="E77" s="25"/>
      <c r="F77" s="16"/>
      <c r="G77" s="16"/>
      <c r="H77" s="79"/>
      <c r="I77" s="56"/>
      <c r="J77" s="12"/>
      <c r="K77" s="12"/>
      <c r="L77" s="12"/>
      <c r="M77" s="12"/>
      <c r="N77" s="12"/>
      <c r="O77" s="12"/>
      <c r="P77" s="12"/>
      <c r="Q77" s="12"/>
      <c r="R77" s="12"/>
      <c r="S77" s="12"/>
      <c r="T77" s="12"/>
      <c r="U77" s="12"/>
      <c r="V77" s="12"/>
      <c r="W77" s="12"/>
      <c r="X77" s="12"/>
      <c r="Y77" s="12"/>
      <c r="Z77" s="12"/>
      <c r="AA77" s="12"/>
      <c r="AB77" s="12"/>
      <c r="AC77" s="12"/>
      <c r="AD77" s="12"/>
      <c r="AE77" s="12"/>
      <c r="AF77" s="12"/>
    </row>
    <row r="78" spans="2:32" hidden="1">
      <c r="B78" s="92"/>
      <c r="C78" s="18"/>
      <c r="D78" s="25"/>
      <c r="E78" s="25"/>
      <c r="F78" s="16"/>
      <c r="G78" s="16"/>
      <c r="H78" s="79"/>
      <c r="I78" s="56"/>
      <c r="J78" s="12"/>
      <c r="K78" s="12"/>
      <c r="L78" s="12"/>
      <c r="M78" s="12"/>
      <c r="N78" s="12"/>
      <c r="O78" s="12"/>
      <c r="P78" s="12"/>
      <c r="Q78" s="12"/>
      <c r="R78" s="12"/>
      <c r="S78" s="12"/>
      <c r="T78" s="12"/>
      <c r="U78" s="12"/>
      <c r="V78" s="12"/>
      <c r="W78" s="12"/>
      <c r="X78" s="12"/>
      <c r="Y78" s="12"/>
      <c r="Z78" s="12"/>
      <c r="AA78" s="12"/>
      <c r="AB78" s="12"/>
      <c r="AC78" s="12"/>
      <c r="AD78" s="12"/>
      <c r="AE78" s="12"/>
      <c r="AF78" s="12"/>
    </row>
    <row r="79" spans="2:32" hidden="1">
      <c r="B79" s="92" t="s">
        <v>122</v>
      </c>
      <c r="C79" s="18" t="s">
        <v>92</v>
      </c>
      <c r="D79" s="25" t="s">
        <v>90</v>
      </c>
      <c r="E79" s="25">
        <v>0</v>
      </c>
      <c r="F79" s="16"/>
      <c r="G79" s="16">
        <v>132000</v>
      </c>
      <c r="H79" s="79">
        <f>0.15*I79</f>
        <v>0</v>
      </c>
      <c r="I79" s="56">
        <f>+(G79+F79)*E79</f>
        <v>0</v>
      </c>
      <c r="J79" s="12"/>
      <c r="K79" s="12"/>
      <c r="L79" s="12"/>
      <c r="M79" s="12"/>
      <c r="N79" s="12"/>
      <c r="O79" s="12"/>
      <c r="P79" s="12"/>
      <c r="Q79" s="12"/>
      <c r="R79" s="12"/>
      <c r="S79" s="12"/>
      <c r="T79" s="12"/>
      <c r="U79" s="12"/>
      <c r="V79" s="12"/>
      <c r="W79" s="12"/>
      <c r="X79" s="12"/>
      <c r="Y79" s="12"/>
      <c r="Z79" s="12"/>
      <c r="AA79" s="12"/>
      <c r="AB79" s="12"/>
      <c r="AC79" s="12"/>
      <c r="AD79" s="12"/>
      <c r="AE79" s="12"/>
      <c r="AF79" s="12"/>
    </row>
    <row r="80" spans="2:32" hidden="1">
      <c r="B80" s="92"/>
      <c r="C80" s="18"/>
      <c r="D80" s="25"/>
      <c r="E80" s="25"/>
      <c r="F80" s="16"/>
      <c r="G80" s="16"/>
      <c r="H80" s="79"/>
      <c r="I80" s="56"/>
      <c r="J80" s="12"/>
      <c r="K80" s="12"/>
      <c r="L80" s="12"/>
      <c r="M80" s="12"/>
      <c r="N80" s="12"/>
      <c r="O80" s="12"/>
      <c r="P80" s="12"/>
      <c r="Q80" s="12"/>
      <c r="R80" s="12"/>
      <c r="S80" s="12"/>
      <c r="T80" s="12"/>
      <c r="U80" s="12"/>
      <c r="V80" s="12"/>
      <c r="W80" s="12"/>
      <c r="X80" s="12"/>
      <c r="Y80" s="12"/>
      <c r="Z80" s="12"/>
      <c r="AA80" s="12"/>
      <c r="AB80" s="12"/>
      <c r="AC80" s="12"/>
      <c r="AD80" s="12"/>
      <c r="AE80" s="12"/>
      <c r="AF80" s="12"/>
    </row>
    <row r="81" spans="2:32" hidden="1">
      <c r="B81" s="92" t="s">
        <v>123</v>
      </c>
      <c r="C81" s="18" t="s">
        <v>109</v>
      </c>
      <c r="D81" s="25" t="s">
        <v>90</v>
      </c>
      <c r="E81" s="25">
        <v>0</v>
      </c>
      <c r="F81" s="16"/>
      <c r="G81" s="16">
        <v>132000</v>
      </c>
      <c r="H81" s="79">
        <f>0.15*I81</f>
        <v>0</v>
      </c>
      <c r="I81" s="56">
        <f>+(G81+F81)*E81</f>
        <v>0</v>
      </c>
      <c r="J81" s="12"/>
      <c r="K81" s="12"/>
      <c r="L81" s="12"/>
      <c r="M81" s="12"/>
      <c r="N81" s="12"/>
      <c r="O81" s="12"/>
      <c r="P81" s="12"/>
      <c r="Q81" s="12"/>
      <c r="R81" s="12"/>
      <c r="S81" s="12"/>
      <c r="T81" s="12"/>
      <c r="U81" s="12"/>
      <c r="V81" s="12"/>
      <c r="W81" s="12"/>
      <c r="X81" s="12"/>
      <c r="Y81" s="12"/>
      <c r="Z81" s="12"/>
      <c r="AA81" s="12"/>
      <c r="AB81" s="12"/>
      <c r="AC81" s="12"/>
      <c r="AD81" s="12"/>
      <c r="AE81" s="12"/>
      <c r="AF81" s="12"/>
    </row>
    <row r="82" spans="2:32" hidden="1">
      <c r="B82" s="92"/>
      <c r="C82" s="18"/>
      <c r="D82" s="25"/>
      <c r="E82" s="25"/>
      <c r="F82" s="16"/>
      <c r="G82" s="16"/>
      <c r="H82" s="79"/>
      <c r="I82" s="56"/>
      <c r="J82" s="12"/>
      <c r="K82" s="12"/>
      <c r="L82" s="12"/>
      <c r="M82" s="12"/>
      <c r="N82" s="12"/>
      <c r="O82" s="12"/>
      <c r="P82" s="12"/>
      <c r="Q82" s="12"/>
      <c r="R82" s="12"/>
      <c r="S82" s="12"/>
      <c r="T82" s="12"/>
      <c r="U82" s="12"/>
      <c r="V82" s="12"/>
      <c r="W82" s="12"/>
      <c r="X82" s="12"/>
      <c r="Y82" s="12"/>
      <c r="Z82" s="12"/>
      <c r="AA82" s="12"/>
      <c r="AB82" s="12"/>
      <c r="AC82" s="12"/>
      <c r="AD82" s="12"/>
      <c r="AE82" s="12"/>
      <c r="AF82" s="12"/>
    </row>
    <row r="83" spans="2:32" hidden="1">
      <c r="B83" s="92" t="s">
        <v>124</v>
      </c>
      <c r="C83" s="18" t="s">
        <v>94</v>
      </c>
      <c r="D83" s="25" t="s">
        <v>90</v>
      </c>
      <c r="E83" s="25">
        <v>0</v>
      </c>
      <c r="F83" s="16"/>
      <c r="G83" s="16">
        <v>132000</v>
      </c>
      <c r="H83" s="79">
        <f>0.15*I83</f>
        <v>0</v>
      </c>
      <c r="I83" s="56">
        <f>+(G83+F83)*E83</f>
        <v>0</v>
      </c>
      <c r="J83" s="12"/>
      <c r="K83" s="12"/>
      <c r="L83" s="12"/>
      <c r="M83" s="12"/>
      <c r="N83" s="12"/>
      <c r="O83" s="12"/>
      <c r="P83" s="12"/>
      <c r="Q83" s="12"/>
      <c r="R83" s="12"/>
      <c r="S83" s="12"/>
      <c r="T83" s="12"/>
      <c r="U83" s="12"/>
      <c r="V83" s="12"/>
      <c r="W83" s="12"/>
      <c r="X83" s="12"/>
      <c r="Y83" s="12"/>
      <c r="Z83" s="12"/>
      <c r="AA83" s="12"/>
      <c r="AB83" s="12"/>
      <c r="AC83" s="12"/>
      <c r="AD83" s="12"/>
      <c r="AE83" s="12"/>
      <c r="AF83" s="12"/>
    </row>
    <row r="84" spans="2:32" hidden="1">
      <c r="B84" s="92"/>
      <c r="C84" s="18"/>
      <c r="D84" s="25"/>
      <c r="E84" s="25"/>
      <c r="F84" s="16"/>
      <c r="G84" s="16"/>
      <c r="H84" s="79"/>
      <c r="I84" s="56"/>
      <c r="J84" s="12"/>
      <c r="K84" s="12"/>
      <c r="L84" s="12"/>
      <c r="M84" s="12"/>
      <c r="N84" s="12"/>
      <c r="O84" s="12"/>
      <c r="P84" s="12"/>
      <c r="Q84" s="12"/>
      <c r="R84" s="12"/>
      <c r="S84" s="12"/>
      <c r="T84" s="12"/>
      <c r="U84" s="12"/>
      <c r="V84" s="12"/>
      <c r="W84" s="12"/>
      <c r="X84" s="12"/>
      <c r="Y84" s="12"/>
      <c r="Z84" s="12"/>
      <c r="AA84" s="12"/>
      <c r="AB84" s="12"/>
      <c r="AC84" s="12"/>
      <c r="AD84" s="12"/>
      <c r="AE84" s="12"/>
      <c r="AF84" s="12"/>
    </row>
    <row r="85" spans="2:32" hidden="1">
      <c r="B85" s="92" t="s">
        <v>125</v>
      </c>
      <c r="C85" s="18" t="s">
        <v>96</v>
      </c>
      <c r="D85" s="25" t="s">
        <v>90</v>
      </c>
      <c r="E85" s="25">
        <v>0</v>
      </c>
      <c r="F85" s="16"/>
      <c r="G85" s="16">
        <v>132000</v>
      </c>
      <c r="H85" s="79">
        <f>0.15*I85</f>
        <v>0</v>
      </c>
      <c r="I85" s="56">
        <f>+(G85+F85)*E85</f>
        <v>0</v>
      </c>
      <c r="J85" s="12"/>
      <c r="K85" s="12"/>
      <c r="L85" s="12"/>
      <c r="M85" s="12"/>
      <c r="N85" s="12"/>
      <c r="O85" s="12"/>
      <c r="P85" s="12"/>
      <c r="Q85" s="12"/>
      <c r="R85" s="12"/>
      <c r="S85" s="12"/>
      <c r="T85" s="12"/>
      <c r="U85" s="12"/>
      <c r="V85" s="12"/>
      <c r="W85" s="12"/>
      <c r="X85" s="12"/>
      <c r="Y85" s="12"/>
      <c r="Z85" s="12"/>
      <c r="AA85" s="12"/>
      <c r="AB85" s="12"/>
      <c r="AC85" s="12"/>
      <c r="AD85" s="12"/>
      <c r="AE85" s="12"/>
      <c r="AF85" s="12"/>
    </row>
    <row r="86" spans="2:32" hidden="1">
      <c r="B86" s="92"/>
      <c r="C86" s="15"/>
      <c r="D86" s="25"/>
      <c r="E86" s="25"/>
      <c r="F86" s="16"/>
      <c r="G86" s="16"/>
      <c r="H86" s="79"/>
      <c r="I86" s="56"/>
      <c r="J86" s="12"/>
      <c r="K86" s="12"/>
      <c r="L86" s="12"/>
      <c r="M86" s="12"/>
      <c r="N86" s="12"/>
      <c r="O86" s="12"/>
      <c r="P86" s="12"/>
      <c r="Q86" s="12"/>
      <c r="R86" s="12"/>
      <c r="S86" s="12"/>
      <c r="T86" s="12"/>
      <c r="U86" s="12"/>
      <c r="V86" s="12"/>
      <c r="W86" s="12"/>
      <c r="X86" s="12"/>
      <c r="Y86" s="12"/>
      <c r="Z86" s="12"/>
      <c r="AA86" s="12"/>
      <c r="AB86" s="12"/>
      <c r="AC86" s="12"/>
      <c r="AD86" s="12"/>
      <c r="AE86" s="12"/>
      <c r="AF86" s="12"/>
    </row>
    <row r="87" spans="2:32" hidden="1">
      <c r="B87" s="92" t="s">
        <v>126</v>
      </c>
      <c r="C87" s="15" t="s">
        <v>98</v>
      </c>
      <c r="D87" s="25" t="s">
        <v>90</v>
      </c>
      <c r="E87" s="25">
        <v>0</v>
      </c>
      <c r="F87" s="16"/>
      <c r="G87" s="16">
        <v>132000</v>
      </c>
      <c r="H87" s="79">
        <f>0.15*I87</f>
        <v>0</v>
      </c>
      <c r="I87" s="56">
        <f>+(G87+F87)*E87</f>
        <v>0</v>
      </c>
      <c r="J87" s="12"/>
      <c r="K87" s="12"/>
      <c r="L87" s="12"/>
      <c r="M87" s="12"/>
      <c r="N87" s="12"/>
      <c r="O87" s="12"/>
      <c r="P87" s="12"/>
      <c r="Q87" s="12"/>
      <c r="R87" s="12"/>
      <c r="S87" s="12"/>
      <c r="T87" s="12"/>
      <c r="U87" s="12"/>
      <c r="V87" s="12"/>
      <c r="W87" s="12"/>
      <c r="X87" s="12"/>
      <c r="Y87" s="12"/>
      <c r="Z87" s="12"/>
      <c r="AA87" s="12"/>
      <c r="AB87" s="12"/>
      <c r="AC87" s="12"/>
      <c r="AD87" s="12"/>
      <c r="AE87" s="12"/>
      <c r="AF87" s="12"/>
    </row>
    <row r="88" spans="2:32" hidden="1">
      <c r="B88" s="92"/>
      <c r="C88" s="15"/>
      <c r="D88" s="25"/>
      <c r="E88" s="25"/>
      <c r="F88" s="16"/>
      <c r="G88" s="16"/>
      <c r="H88" s="79"/>
      <c r="I88" s="56"/>
      <c r="J88" s="12"/>
      <c r="K88" s="12"/>
      <c r="L88" s="12"/>
      <c r="M88" s="12"/>
      <c r="N88" s="12"/>
      <c r="O88" s="12"/>
      <c r="P88" s="12"/>
      <c r="Q88" s="12"/>
      <c r="R88" s="12"/>
      <c r="S88" s="12"/>
      <c r="T88" s="12"/>
      <c r="U88" s="12"/>
      <c r="V88" s="12"/>
      <c r="W88" s="12"/>
      <c r="X88" s="12"/>
      <c r="Y88" s="12"/>
      <c r="Z88" s="12"/>
      <c r="AA88" s="12"/>
      <c r="AB88" s="12"/>
      <c r="AC88" s="12"/>
      <c r="AD88" s="12"/>
      <c r="AE88" s="12"/>
      <c r="AF88" s="12"/>
    </row>
    <row r="89" spans="2:32" hidden="1">
      <c r="B89" s="92" t="s">
        <v>127</v>
      </c>
      <c r="C89" s="18" t="s">
        <v>100</v>
      </c>
      <c r="D89" s="25" t="s">
        <v>90</v>
      </c>
      <c r="E89" s="25">
        <v>0</v>
      </c>
      <c r="F89" s="16"/>
      <c r="G89" s="16">
        <v>132000</v>
      </c>
      <c r="H89" s="79">
        <f>0.15*I89</f>
        <v>0</v>
      </c>
      <c r="I89" s="56">
        <f>+(G89+F89)*E89</f>
        <v>0</v>
      </c>
      <c r="J89" s="12"/>
      <c r="K89" s="12"/>
      <c r="L89" s="12"/>
      <c r="M89" s="12"/>
      <c r="N89" s="12"/>
      <c r="O89" s="12"/>
      <c r="P89" s="12"/>
      <c r="Q89" s="12"/>
      <c r="R89" s="12"/>
      <c r="S89" s="12"/>
      <c r="T89" s="12"/>
      <c r="U89" s="12"/>
      <c r="V89" s="12"/>
      <c r="W89" s="12"/>
      <c r="X89" s="12"/>
      <c r="Y89" s="12"/>
      <c r="Z89" s="12"/>
      <c r="AA89" s="12"/>
      <c r="AB89" s="12"/>
      <c r="AC89" s="12"/>
      <c r="AD89" s="12"/>
      <c r="AE89" s="12"/>
      <c r="AF89" s="12"/>
    </row>
    <row r="90" spans="2:32" hidden="1">
      <c r="B90" s="92"/>
      <c r="C90" s="18"/>
      <c r="D90" s="25"/>
      <c r="E90" s="25"/>
      <c r="F90" s="16"/>
      <c r="G90" s="16"/>
      <c r="H90" s="79"/>
      <c r="I90" s="56"/>
      <c r="J90" s="12"/>
      <c r="K90" s="12"/>
      <c r="L90" s="12"/>
      <c r="M90" s="12"/>
      <c r="N90" s="12"/>
      <c r="O90" s="12"/>
      <c r="P90" s="12"/>
      <c r="Q90" s="12"/>
      <c r="R90" s="12"/>
      <c r="S90" s="12"/>
      <c r="T90" s="12"/>
      <c r="U90" s="12"/>
      <c r="V90" s="12"/>
      <c r="W90" s="12"/>
      <c r="X90" s="12"/>
      <c r="Y90" s="12"/>
      <c r="Z90" s="12"/>
      <c r="AA90" s="12"/>
      <c r="AB90" s="12"/>
      <c r="AC90" s="12"/>
      <c r="AD90" s="12"/>
      <c r="AE90" s="12"/>
      <c r="AF90" s="12"/>
    </row>
    <row r="91" spans="2:32" hidden="1">
      <c r="B91" s="92" t="s">
        <v>128</v>
      </c>
      <c r="C91" s="15" t="s">
        <v>102</v>
      </c>
      <c r="D91" s="25" t="s">
        <v>90</v>
      </c>
      <c r="E91" s="25">
        <v>0</v>
      </c>
      <c r="F91" s="16"/>
      <c r="G91" s="16">
        <v>132000</v>
      </c>
      <c r="H91" s="79">
        <f>0.15*I91</f>
        <v>0</v>
      </c>
      <c r="I91" s="56">
        <f>+(G91+F91)*E91</f>
        <v>0</v>
      </c>
      <c r="J91" s="12"/>
      <c r="K91" s="12"/>
      <c r="L91" s="12"/>
      <c r="M91" s="12"/>
      <c r="N91" s="12"/>
      <c r="O91" s="12"/>
      <c r="P91" s="12"/>
      <c r="Q91" s="12"/>
      <c r="R91" s="12"/>
      <c r="S91" s="12"/>
      <c r="T91" s="12"/>
      <c r="U91" s="12"/>
      <c r="V91" s="12"/>
      <c r="W91" s="12"/>
      <c r="X91" s="12"/>
      <c r="Y91" s="12"/>
      <c r="Z91" s="12"/>
      <c r="AA91" s="12"/>
      <c r="AB91" s="12"/>
      <c r="AC91" s="12"/>
      <c r="AD91" s="12"/>
      <c r="AE91" s="12"/>
      <c r="AF91" s="12"/>
    </row>
    <row r="92" spans="2:32" hidden="1">
      <c r="B92" s="92"/>
      <c r="C92" s="15"/>
      <c r="D92" s="25"/>
      <c r="E92" s="25"/>
      <c r="F92" s="16"/>
      <c r="G92" s="16"/>
      <c r="H92" s="79"/>
      <c r="I92" s="56"/>
      <c r="J92" s="12"/>
      <c r="K92" s="12"/>
      <c r="L92" s="12"/>
      <c r="M92" s="12"/>
      <c r="N92" s="12"/>
      <c r="O92" s="12"/>
      <c r="P92" s="12"/>
      <c r="Q92" s="12"/>
      <c r="R92" s="12"/>
      <c r="S92" s="12"/>
      <c r="T92" s="12"/>
      <c r="U92" s="12"/>
      <c r="V92" s="12"/>
      <c r="W92" s="12"/>
      <c r="X92" s="12"/>
      <c r="Y92" s="12"/>
      <c r="Z92" s="12"/>
      <c r="AA92" s="12"/>
      <c r="AB92" s="12"/>
      <c r="AC92" s="12"/>
      <c r="AD92" s="12"/>
      <c r="AE92" s="12"/>
      <c r="AF92" s="12"/>
    </row>
    <row r="93" spans="2:32" hidden="1">
      <c r="B93" s="92" t="s">
        <v>115</v>
      </c>
      <c r="C93" s="15" t="s">
        <v>104</v>
      </c>
      <c r="D93" s="25" t="s">
        <v>90</v>
      </c>
      <c r="E93" s="25">
        <v>0</v>
      </c>
      <c r="F93" s="16"/>
      <c r="G93" s="16">
        <v>132000</v>
      </c>
      <c r="H93" s="79">
        <f>0.15*I93</f>
        <v>0</v>
      </c>
      <c r="I93" s="56">
        <f>+(G93+F93)*E93</f>
        <v>0</v>
      </c>
      <c r="J93" s="12"/>
      <c r="K93" s="12"/>
      <c r="L93" s="12"/>
      <c r="M93" s="12"/>
      <c r="N93" s="12"/>
      <c r="O93" s="12"/>
      <c r="P93" s="12"/>
      <c r="Q93" s="12"/>
      <c r="R93" s="12"/>
      <c r="S93" s="12"/>
      <c r="T93" s="12"/>
      <c r="U93" s="12"/>
      <c r="V93" s="12"/>
      <c r="W93" s="12"/>
      <c r="X93" s="12"/>
      <c r="Y93" s="12"/>
      <c r="Z93" s="12"/>
      <c r="AA93" s="12"/>
      <c r="AB93" s="12"/>
      <c r="AC93" s="12"/>
      <c r="AD93" s="12"/>
      <c r="AE93" s="12"/>
      <c r="AF93" s="12"/>
    </row>
    <row r="94" spans="2:32" hidden="1">
      <c r="B94" s="92"/>
      <c r="C94" s="15"/>
      <c r="D94" s="25"/>
      <c r="E94" s="25"/>
      <c r="F94" s="16"/>
      <c r="G94" s="16"/>
      <c r="H94" s="79"/>
      <c r="I94" s="56"/>
      <c r="J94" s="12"/>
      <c r="K94" s="12"/>
      <c r="L94" s="12"/>
      <c r="M94" s="12"/>
      <c r="N94" s="12"/>
      <c r="O94" s="12"/>
      <c r="P94" s="12"/>
      <c r="Q94" s="12"/>
      <c r="R94" s="12"/>
      <c r="S94" s="12"/>
      <c r="T94" s="12"/>
      <c r="U94" s="12"/>
      <c r="V94" s="12"/>
      <c r="W94" s="12"/>
      <c r="X94" s="12"/>
      <c r="Y94" s="12"/>
      <c r="Z94" s="12"/>
      <c r="AA94" s="12"/>
      <c r="AB94" s="12"/>
      <c r="AC94" s="12"/>
      <c r="AD94" s="12"/>
      <c r="AE94" s="12"/>
      <c r="AF94" s="12"/>
    </row>
    <row r="95" spans="2:32" hidden="1">
      <c r="B95" s="92"/>
      <c r="C95" s="15"/>
      <c r="D95" s="25"/>
      <c r="E95" s="46"/>
      <c r="F95" s="16"/>
      <c r="G95" s="16"/>
      <c r="H95" s="79"/>
      <c r="I95" s="56"/>
      <c r="J95" s="12"/>
      <c r="K95" s="12"/>
      <c r="L95" s="12"/>
      <c r="M95" s="12"/>
      <c r="N95" s="12"/>
      <c r="O95" s="12"/>
      <c r="P95" s="12"/>
      <c r="Q95" s="12"/>
      <c r="R95" s="12"/>
      <c r="S95" s="12"/>
      <c r="T95" s="12"/>
      <c r="U95" s="12"/>
      <c r="V95" s="12"/>
      <c r="W95" s="12"/>
      <c r="X95" s="12"/>
      <c r="Y95" s="12"/>
      <c r="Z95" s="12"/>
      <c r="AA95" s="12"/>
      <c r="AB95" s="12"/>
      <c r="AC95" s="12"/>
      <c r="AD95" s="12"/>
      <c r="AE95" s="12"/>
      <c r="AF95" s="12"/>
    </row>
    <row r="96" spans="2:32" ht="108.6" customHeight="1">
      <c r="B96" s="90"/>
      <c r="C96" s="66" t="s">
        <v>134</v>
      </c>
      <c r="D96" s="25"/>
      <c r="E96" s="25"/>
      <c r="F96" s="16"/>
      <c r="G96" s="16"/>
      <c r="H96" s="79"/>
      <c r="I96" s="56"/>
      <c r="J96" s="12"/>
      <c r="K96" s="12"/>
      <c r="L96" s="12"/>
      <c r="M96" s="12"/>
      <c r="N96" s="12"/>
      <c r="O96" s="12"/>
      <c r="P96" s="12"/>
      <c r="Q96" s="12"/>
      <c r="R96" s="12"/>
      <c r="S96" s="12"/>
      <c r="T96" s="12"/>
      <c r="U96" s="12"/>
      <c r="V96" s="12"/>
      <c r="W96" s="12"/>
      <c r="X96" s="12"/>
      <c r="Y96" s="12"/>
      <c r="Z96" s="12"/>
      <c r="AA96" s="12"/>
      <c r="AB96" s="12"/>
      <c r="AC96" s="12"/>
      <c r="AD96" s="12"/>
      <c r="AE96" s="12"/>
      <c r="AF96" s="12"/>
    </row>
    <row r="97" spans="2:32" ht="24.6" customHeight="1">
      <c r="B97" s="90" t="s">
        <v>135</v>
      </c>
      <c r="C97" s="67" t="s">
        <v>89</v>
      </c>
      <c r="D97" s="54" t="s">
        <v>90</v>
      </c>
      <c r="E97" s="54">
        <v>1</v>
      </c>
      <c r="F97" s="55"/>
      <c r="G97" s="55"/>
      <c r="H97" s="80"/>
      <c r="I97" s="62" t="s">
        <v>118</v>
      </c>
      <c r="J97" s="12"/>
      <c r="K97" s="12"/>
      <c r="L97" s="12"/>
      <c r="M97" s="12"/>
      <c r="N97" s="12"/>
      <c r="O97" s="12"/>
      <c r="P97" s="12"/>
      <c r="Q97" s="12"/>
      <c r="R97" s="12"/>
      <c r="S97" s="12"/>
      <c r="T97" s="12"/>
      <c r="U97" s="12"/>
      <c r="V97" s="12"/>
      <c r="W97" s="12"/>
      <c r="X97" s="12"/>
      <c r="Y97" s="12"/>
      <c r="Z97" s="12"/>
      <c r="AA97" s="12"/>
      <c r="AB97" s="12"/>
      <c r="AC97" s="12"/>
      <c r="AD97" s="12"/>
      <c r="AE97" s="12"/>
      <c r="AF97" s="12"/>
    </row>
    <row r="98" spans="2:32" ht="24.6" customHeight="1">
      <c r="B98" s="90" t="s">
        <v>136</v>
      </c>
      <c r="C98" s="67" t="s">
        <v>92</v>
      </c>
      <c r="D98" s="54" t="s">
        <v>90</v>
      </c>
      <c r="E98" s="54">
        <v>1</v>
      </c>
      <c r="F98" s="55"/>
      <c r="G98" s="55"/>
      <c r="H98" s="80"/>
      <c r="I98" s="62" t="s">
        <v>118</v>
      </c>
      <c r="J98" s="12"/>
      <c r="K98" s="12"/>
      <c r="L98" s="12"/>
      <c r="M98" s="12"/>
      <c r="N98" s="12"/>
      <c r="O98" s="12"/>
      <c r="P98" s="12"/>
      <c r="Q98" s="12"/>
      <c r="R98" s="12"/>
      <c r="S98" s="12"/>
      <c r="T98" s="12"/>
      <c r="U98" s="12"/>
      <c r="V98" s="12"/>
      <c r="W98" s="12"/>
      <c r="X98" s="12"/>
      <c r="Y98" s="12"/>
      <c r="Z98" s="12"/>
      <c r="AA98" s="12"/>
      <c r="AB98" s="12"/>
      <c r="AC98" s="12"/>
      <c r="AD98" s="12"/>
      <c r="AE98" s="12"/>
      <c r="AF98" s="12"/>
    </row>
    <row r="99" spans="2:32" ht="24.6" customHeight="1">
      <c r="B99" s="90" t="s">
        <v>373</v>
      </c>
      <c r="C99" s="67" t="s">
        <v>228</v>
      </c>
      <c r="D99" s="54" t="s">
        <v>90</v>
      </c>
      <c r="E99" s="54">
        <v>1</v>
      </c>
      <c r="F99" s="55"/>
      <c r="G99" s="55"/>
      <c r="H99" s="80"/>
      <c r="I99" s="62" t="s">
        <v>118</v>
      </c>
      <c r="J99" s="12"/>
      <c r="K99" s="12"/>
      <c r="L99" s="12"/>
      <c r="M99" s="12"/>
      <c r="N99" s="12"/>
      <c r="O99" s="12"/>
      <c r="P99" s="12"/>
      <c r="Q99" s="12"/>
      <c r="R99" s="12"/>
      <c r="S99" s="12"/>
      <c r="T99" s="12"/>
      <c r="U99" s="12"/>
      <c r="V99" s="12"/>
      <c r="W99" s="12"/>
      <c r="X99" s="12"/>
      <c r="Y99" s="12"/>
      <c r="Z99" s="12"/>
      <c r="AA99" s="12"/>
      <c r="AB99" s="12"/>
      <c r="AC99" s="12"/>
      <c r="AD99" s="12"/>
      <c r="AE99" s="12"/>
      <c r="AF99" s="12"/>
    </row>
    <row r="100" spans="2:32" ht="24.6" customHeight="1">
      <c r="B100" s="90" t="s">
        <v>374</v>
      </c>
      <c r="C100" s="67" t="s">
        <v>272</v>
      </c>
      <c r="D100" s="54" t="s">
        <v>90</v>
      </c>
      <c r="E100" s="54">
        <v>1</v>
      </c>
      <c r="F100" s="55"/>
      <c r="G100" s="55"/>
      <c r="H100" s="80"/>
      <c r="I100" s="62" t="s">
        <v>118</v>
      </c>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2:32" ht="22.95" customHeight="1" thickBot="1">
      <c r="B101" s="94"/>
      <c r="C101" s="19" t="s">
        <v>137</v>
      </c>
      <c r="D101" s="19"/>
      <c r="E101" s="34"/>
      <c r="F101" s="38"/>
      <c r="G101" s="38"/>
      <c r="H101" s="82"/>
      <c r="I101" s="59"/>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row>
    <row r="102" spans="2:32">
      <c r="B102" s="95"/>
      <c r="C102" s="39" t="s">
        <v>138</v>
      </c>
      <c r="D102" s="39"/>
      <c r="E102" s="47"/>
      <c r="F102" s="40"/>
      <c r="G102" s="40"/>
      <c r="H102" s="83"/>
      <c r="I102" s="60"/>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row>
    <row r="103" spans="2:32">
      <c r="B103" s="96"/>
      <c r="C103" s="13"/>
      <c r="D103" s="13"/>
      <c r="E103" s="35"/>
      <c r="F103" s="41"/>
      <c r="G103" s="41"/>
      <c r="H103" s="84"/>
      <c r="I103" s="61"/>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row>
    <row r="104" spans="2:32" ht="27.6">
      <c r="B104" s="87" t="s">
        <v>139</v>
      </c>
      <c r="C104" s="26" t="s">
        <v>140</v>
      </c>
      <c r="D104" s="25"/>
      <c r="E104" s="25"/>
      <c r="F104" s="41"/>
      <c r="G104" s="41"/>
      <c r="H104" s="84"/>
      <c r="I104" s="61"/>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row>
    <row r="105" spans="2:32" ht="67.95" customHeight="1">
      <c r="B105" s="92"/>
      <c r="C105" s="18" t="s">
        <v>141</v>
      </c>
      <c r="D105" s="25"/>
      <c r="E105" s="25"/>
      <c r="F105" s="41"/>
      <c r="G105" s="41"/>
      <c r="H105" s="84"/>
      <c r="I105" s="58"/>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row>
    <row r="106" spans="2:32" ht="28.95" customHeight="1">
      <c r="B106" s="92" t="s">
        <v>142</v>
      </c>
      <c r="C106" s="18" t="s">
        <v>143</v>
      </c>
      <c r="D106" s="25" t="s">
        <v>90</v>
      </c>
      <c r="E106" s="25">
        <v>2</v>
      </c>
      <c r="F106" s="14"/>
      <c r="G106" s="14"/>
      <c r="H106" s="78"/>
      <c r="I106" s="58"/>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row>
    <row r="107" spans="2:32" ht="13.2" customHeight="1">
      <c r="B107" s="92"/>
      <c r="C107" s="18"/>
      <c r="D107" s="25"/>
      <c r="E107" s="25"/>
      <c r="F107" s="14"/>
      <c r="G107" s="14"/>
      <c r="H107" s="78"/>
      <c r="I107" s="58"/>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row>
    <row r="108" spans="2:32" ht="27.6">
      <c r="B108" s="97" t="s">
        <v>144</v>
      </c>
      <c r="C108" s="75" t="s">
        <v>145</v>
      </c>
      <c r="D108" s="25"/>
      <c r="E108" s="25"/>
      <c r="F108" s="14"/>
      <c r="G108" s="14"/>
      <c r="H108" s="78"/>
      <c r="I108" s="58"/>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row>
    <row r="109" spans="2:32" ht="96.6" hidden="1">
      <c r="B109" s="92"/>
      <c r="C109" s="18" t="s">
        <v>87</v>
      </c>
      <c r="D109" s="25"/>
      <c r="E109" s="25"/>
      <c r="F109" s="14"/>
      <c r="G109" s="14"/>
      <c r="H109" s="78"/>
      <c r="I109" s="58"/>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row>
    <row r="110" spans="2:32" hidden="1">
      <c r="B110" s="92"/>
      <c r="C110" s="18"/>
      <c r="D110" s="25"/>
      <c r="E110" s="25"/>
      <c r="F110" s="14"/>
      <c r="G110" s="14"/>
      <c r="H110" s="78"/>
      <c r="I110" s="58"/>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row>
    <row r="111" spans="2:32" hidden="1">
      <c r="B111" s="92" t="s">
        <v>146</v>
      </c>
      <c r="C111" s="15" t="s">
        <v>147</v>
      </c>
      <c r="D111" s="25" t="s">
        <v>90</v>
      </c>
      <c r="E111" s="25">
        <v>0</v>
      </c>
      <c r="F111" s="14"/>
      <c r="G111" s="14">
        <v>108000</v>
      </c>
      <c r="H111" s="78">
        <f>0.15*I111</f>
        <v>0</v>
      </c>
      <c r="I111" s="58">
        <f>+(G111+F111)*E111</f>
        <v>0</v>
      </c>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row>
    <row r="112" spans="2:32" hidden="1">
      <c r="B112" s="92"/>
      <c r="C112" s="18"/>
      <c r="D112" s="25"/>
      <c r="E112" s="25"/>
      <c r="F112" s="14"/>
      <c r="G112" s="14"/>
      <c r="H112" s="78"/>
      <c r="I112" s="58"/>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row>
    <row r="113" spans="2:32" hidden="1">
      <c r="B113" s="92" t="s">
        <v>148</v>
      </c>
      <c r="C113" s="18" t="s">
        <v>149</v>
      </c>
      <c r="D113" s="25" t="s">
        <v>90</v>
      </c>
      <c r="E113" s="25">
        <v>0</v>
      </c>
      <c r="F113" s="14"/>
      <c r="G113" s="14">
        <v>108000</v>
      </c>
      <c r="H113" s="78">
        <f>0.15*I113</f>
        <v>0</v>
      </c>
      <c r="I113" s="58">
        <f>+(G113+F113)*E113</f>
        <v>0</v>
      </c>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row>
    <row r="114" spans="2:32" ht="57" customHeight="1">
      <c r="B114" s="92"/>
      <c r="C114" s="18" t="s">
        <v>150</v>
      </c>
      <c r="D114" s="25"/>
      <c r="E114" s="25"/>
      <c r="F114" s="14"/>
      <c r="G114" s="14"/>
      <c r="H114" s="78"/>
      <c r="I114" s="58"/>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row>
    <row r="115" spans="2:32" ht="26.55" customHeight="1">
      <c r="B115" s="92" t="s">
        <v>151</v>
      </c>
      <c r="C115" s="18" t="s">
        <v>143</v>
      </c>
      <c r="D115" s="54" t="s">
        <v>90</v>
      </c>
      <c r="E115" s="54">
        <v>1</v>
      </c>
      <c r="F115" s="55"/>
      <c r="G115" s="55"/>
      <c r="H115" s="80"/>
      <c r="I115" s="62" t="s">
        <v>118</v>
      </c>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2:32">
      <c r="B116" s="92"/>
      <c r="C116" s="18"/>
      <c r="D116" s="25"/>
      <c r="E116" s="25"/>
      <c r="F116" s="14"/>
      <c r="G116" s="14"/>
      <c r="H116" s="78"/>
      <c r="I116" s="58"/>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row>
    <row r="117" spans="2:32" ht="27.6">
      <c r="B117" s="97" t="s">
        <v>152</v>
      </c>
      <c r="C117" s="75" t="s">
        <v>153</v>
      </c>
      <c r="D117" s="25"/>
      <c r="E117" s="25"/>
      <c r="F117" s="14"/>
      <c r="G117" s="14"/>
      <c r="H117" s="78"/>
      <c r="I117" s="58"/>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row>
    <row r="118" spans="2:32" ht="96.6" hidden="1">
      <c r="B118" s="87"/>
      <c r="C118" s="18" t="s">
        <v>87</v>
      </c>
      <c r="D118" s="25"/>
      <c r="E118" s="25"/>
      <c r="F118" s="14"/>
      <c r="G118" s="14"/>
      <c r="H118" s="78"/>
      <c r="I118" s="58"/>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row>
    <row r="119" spans="2:32" hidden="1">
      <c r="B119" s="92"/>
      <c r="C119" s="18"/>
      <c r="D119" s="25"/>
      <c r="E119" s="25"/>
      <c r="F119" s="14"/>
      <c r="G119" s="14"/>
      <c r="H119" s="78"/>
      <c r="I119" s="58"/>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2:32" hidden="1">
      <c r="B120" s="92" t="s">
        <v>154</v>
      </c>
      <c r="C120" s="15" t="s">
        <v>155</v>
      </c>
      <c r="D120" s="25" t="s">
        <v>90</v>
      </c>
      <c r="E120" s="25">
        <v>0</v>
      </c>
      <c r="F120" s="14"/>
      <c r="G120" s="14">
        <v>108000</v>
      </c>
      <c r="H120" s="78">
        <f>0.15*I120</f>
        <v>0</v>
      </c>
      <c r="I120" s="58">
        <f>+(G120+F120)*E120</f>
        <v>0</v>
      </c>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2:32" hidden="1">
      <c r="B121" s="92"/>
      <c r="C121" s="15"/>
      <c r="D121" s="25"/>
      <c r="E121" s="25"/>
      <c r="F121" s="14"/>
      <c r="G121" s="14"/>
      <c r="H121" s="78"/>
      <c r="I121" s="58"/>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2:32" hidden="1">
      <c r="B122" s="92" t="s">
        <v>156</v>
      </c>
      <c r="C122" s="15" t="s">
        <v>149</v>
      </c>
      <c r="D122" s="25" t="s">
        <v>90</v>
      </c>
      <c r="E122" s="25">
        <v>0</v>
      </c>
      <c r="F122" s="14"/>
      <c r="G122" s="14">
        <v>108000</v>
      </c>
      <c r="H122" s="78">
        <f>0.15*I122</f>
        <v>0</v>
      </c>
      <c r="I122" s="58">
        <f>+(G122+F122)*E122</f>
        <v>0</v>
      </c>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2:32" ht="55.2">
      <c r="B123" s="92"/>
      <c r="C123" s="18" t="s">
        <v>157</v>
      </c>
      <c r="D123" s="25"/>
      <c r="E123" s="25"/>
      <c r="F123" s="14"/>
      <c r="G123" s="14"/>
      <c r="H123" s="78"/>
      <c r="I123" s="58"/>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2:32" ht="28.95" customHeight="1">
      <c r="B124" s="92" t="s">
        <v>158</v>
      </c>
      <c r="C124" s="18" t="s">
        <v>143</v>
      </c>
      <c r="D124" s="54" t="s">
        <v>90</v>
      </c>
      <c r="E124" s="54">
        <v>1</v>
      </c>
      <c r="F124" s="55"/>
      <c r="G124" s="55"/>
      <c r="H124" s="80"/>
      <c r="I124" s="62" t="s">
        <v>118</v>
      </c>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2:32">
      <c r="B125" s="92"/>
      <c r="C125" s="15"/>
      <c r="D125" s="25"/>
      <c r="E125" s="25"/>
      <c r="F125" s="14"/>
      <c r="G125" s="14"/>
      <c r="H125" s="78"/>
      <c r="I125" s="58"/>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2:32">
      <c r="B126" s="92"/>
      <c r="C126" s="15"/>
      <c r="D126" s="25"/>
      <c r="E126" s="25"/>
      <c r="F126" s="14"/>
      <c r="G126" s="14"/>
      <c r="H126" s="78"/>
      <c r="I126" s="58"/>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2:32" ht="27.6">
      <c r="B127" s="87" t="s">
        <v>159</v>
      </c>
      <c r="C127" s="26" t="s">
        <v>160</v>
      </c>
      <c r="D127" s="25"/>
      <c r="E127" s="25"/>
      <c r="F127" s="14"/>
      <c r="G127" s="14"/>
      <c r="H127" s="78"/>
      <c r="I127" s="58"/>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2:32" ht="96.6" hidden="1">
      <c r="B128" s="87"/>
      <c r="C128" s="18" t="s">
        <v>87</v>
      </c>
      <c r="D128" s="25"/>
      <c r="E128" s="25"/>
      <c r="F128" s="14"/>
      <c r="G128" s="14"/>
      <c r="H128" s="78"/>
      <c r="I128" s="58"/>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2:32" hidden="1">
      <c r="B129" s="92"/>
      <c r="C129" s="18"/>
      <c r="D129" s="25"/>
      <c r="E129" s="25"/>
      <c r="F129" s="14"/>
      <c r="G129" s="14"/>
      <c r="H129" s="78"/>
      <c r="I129" s="58"/>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2:32" hidden="1">
      <c r="B130" s="92" t="s">
        <v>154</v>
      </c>
      <c r="C130" s="15" t="s">
        <v>155</v>
      </c>
      <c r="D130" s="25" t="s">
        <v>90</v>
      </c>
      <c r="E130" s="25">
        <v>0</v>
      </c>
      <c r="F130" s="14"/>
      <c r="G130" s="14">
        <v>108000</v>
      </c>
      <c r="H130" s="78">
        <f>0.15*I130</f>
        <v>0</v>
      </c>
      <c r="I130" s="58">
        <f>+(G130+F130)*E130</f>
        <v>0</v>
      </c>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2:32" hidden="1">
      <c r="B131" s="92"/>
      <c r="C131" s="15"/>
      <c r="D131" s="25"/>
      <c r="E131" s="25"/>
      <c r="F131" s="14"/>
      <c r="G131" s="14"/>
      <c r="H131" s="78"/>
      <c r="I131" s="58"/>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2:32" hidden="1">
      <c r="B132" s="92" t="s">
        <v>156</v>
      </c>
      <c r="C132" s="15" t="s">
        <v>149</v>
      </c>
      <c r="D132" s="25" t="s">
        <v>90</v>
      </c>
      <c r="E132" s="25">
        <v>0</v>
      </c>
      <c r="F132" s="14"/>
      <c r="G132" s="14">
        <v>108000</v>
      </c>
      <c r="H132" s="78">
        <f>0.15*I132</f>
        <v>0</v>
      </c>
      <c r="I132" s="58">
        <f>+(G132+F132)*E132</f>
        <v>0</v>
      </c>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2:32" ht="55.2">
      <c r="B133" s="92"/>
      <c r="C133" s="18" t="s">
        <v>161</v>
      </c>
      <c r="D133" s="25"/>
      <c r="E133" s="25"/>
      <c r="F133" s="14"/>
      <c r="G133" s="14"/>
      <c r="H133" s="78"/>
      <c r="I133" s="58"/>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2:32" ht="31.95" customHeight="1">
      <c r="B134" s="92" t="s">
        <v>162</v>
      </c>
      <c r="C134" s="18" t="s">
        <v>143</v>
      </c>
      <c r="D134" s="54" t="s">
        <v>90</v>
      </c>
      <c r="E134" s="54">
        <v>1</v>
      </c>
      <c r="F134" s="55"/>
      <c r="G134" s="55"/>
      <c r="H134" s="80"/>
      <c r="I134" s="62" t="s">
        <v>118</v>
      </c>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2:32">
      <c r="B135" s="92"/>
      <c r="C135" s="15"/>
      <c r="D135" s="25"/>
      <c r="E135" s="25"/>
      <c r="F135" s="14"/>
      <c r="G135" s="14"/>
      <c r="H135" s="78"/>
      <c r="I135" s="58"/>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2:32">
      <c r="B136" s="92"/>
      <c r="C136" s="15"/>
      <c r="D136" s="25"/>
      <c r="E136" s="25"/>
      <c r="F136" s="14"/>
      <c r="G136" s="14"/>
      <c r="H136" s="78"/>
      <c r="I136" s="58"/>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2:32">
      <c r="B137" s="98" t="s">
        <v>163</v>
      </c>
      <c r="C137" s="30" t="s">
        <v>164</v>
      </c>
      <c r="D137" s="25"/>
      <c r="E137" s="25"/>
      <c r="F137" s="16"/>
      <c r="G137" s="16"/>
      <c r="H137" s="79"/>
      <c r="I137" s="56"/>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2:32" ht="60" customHeight="1">
      <c r="B138" s="99"/>
      <c r="C138" s="18" t="s">
        <v>165</v>
      </c>
      <c r="D138" s="25"/>
      <c r="E138" s="25"/>
      <c r="F138" s="16"/>
      <c r="G138" s="16"/>
      <c r="H138" s="79"/>
      <c r="I138" s="56"/>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2:32" ht="35.549999999999997" customHeight="1">
      <c r="B139" s="99" t="s">
        <v>166</v>
      </c>
      <c r="C139" s="28" t="s">
        <v>167</v>
      </c>
      <c r="D139" s="25" t="s">
        <v>90</v>
      </c>
      <c r="E139" s="25">
        <v>2</v>
      </c>
      <c r="F139" s="16"/>
      <c r="G139" s="16"/>
      <c r="H139" s="79"/>
      <c r="I139" s="56"/>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2:32">
      <c r="B140" s="99"/>
      <c r="C140" s="28"/>
      <c r="D140" s="25"/>
      <c r="E140" s="25"/>
      <c r="F140" s="16"/>
      <c r="G140" s="16"/>
      <c r="H140" s="79"/>
      <c r="I140" s="56"/>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2:32" ht="26.55" customHeight="1">
      <c r="B141" s="98" t="s">
        <v>168</v>
      </c>
      <c r="C141" s="30" t="s">
        <v>169</v>
      </c>
      <c r="D141" s="25" t="s">
        <v>90</v>
      </c>
      <c r="E141" s="25">
        <v>11</v>
      </c>
      <c r="F141" s="16"/>
      <c r="G141" s="16"/>
      <c r="H141" s="79"/>
      <c r="I141" s="56"/>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2:32">
      <c r="B142" s="99"/>
      <c r="C142" s="28"/>
      <c r="D142" s="25"/>
      <c r="E142" s="25"/>
      <c r="F142" s="16"/>
      <c r="G142" s="16"/>
      <c r="H142" s="79"/>
      <c r="I142" s="56"/>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2:32">
      <c r="B143" s="99"/>
      <c r="C143" s="29"/>
      <c r="D143" s="25"/>
      <c r="E143" s="25"/>
      <c r="F143" s="16"/>
      <c r="G143" s="16"/>
      <c r="H143" s="79"/>
      <c r="I143" s="56"/>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2:32">
      <c r="B144" s="98" t="s">
        <v>170</v>
      </c>
      <c r="C144" s="31" t="s">
        <v>171</v>
      </c>
      <c r="D144" s="25"/>
      <c r="E144" s="25"/>
      <c r="F144" s="16"/>
      <c r="G144" s="16"/>
      <c r="H144" s="79"/>
      <c r="I144" s="56"/>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2:32" ht="24" customHeight="1">
      <c r="B145" s="99"/>
      <c r="C145" s="29" t="s">
        <v>172</v>
      </c>
      <c r="D145" s="25"/>
      <c r="E145" s="25"/>
      <c r="F145" s="16"/>
      <c r="G145" s="16"/>
      <c r="H145" s="79"/>
      <c r="I145" s="56"/>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2:32" ht="40.950000000000003" customHeight="1">
      <c r="B146" s="99" t="s">
        <v>173</v>
      </c>
      <c r="C146" s="28" t="s">
        <v>174</v>
      </c>
      <c r="D146" s="25" t="s">
        <v>25</v>
      </c>
      <c r="E146" s="25">
        <v>1</v>
      </c>
      <c r="F146" s="16"/>
      <c r="G146" s="16"/>
      <c r="H146" s="79"/>
      <c r="I146" s="56"/>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2:32" ht="43.2" customHeight="1">
      <c r="B147" s="99" t="s">
        <v>175</v>
      </c>
      <c r="C147" s="28" t="s">
        <v>176</v>
      </c>
      <c r="D147" s="25" t="s">
        <v>25</v>
      </c>
      <c r="E147" s="25">
        <v>1</v>
      </c>
      <c r="F147" s="16"/>
      <c r="G147" s="16"/>
      <c r="H147" s="79"/>
      <c r="I147" s="56"/>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2:32">
      <c r="B148" s="99"/>
      <c r="C148" s="29"/>
      <c r="D148" s="25"/>
      <c r="E148" s="25"/>
      <c r="F148" s="16"/>
      <c r="G148" s="16"/>
      <c r="H148" s="79"/>
      <c r="I148" s="56"/>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2:32">
      <c r="B149" s="99"/>
      <c r="C149" s="29"/>
      <c r="D149" s="25"/>
      <c r="E149" s="25"/>
      <c r="F149" s="16"/>
      <c r="G149" s="16"/>
      <c r="H149" s="79"/>
      <c r="I149" s="56"/>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2:32" ht="14.4" thickBot="1">
      <c r="B150" s="100"/>
      <c r="C150" s="32" t="s">
        <v>137</v>
      </c>
      <c r="D150" s="19"/>
      <c r="E150" s="34"/>
      <c r="F150" s="38"/>
      <c r="G150" s="38"/>
      <c r="H150" s="82"/>
      <c r="I150" s="59"/>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2:32">
      <c r="B151" s="101"/>
      <c r="C151" s="39" t="s">
        <v>138</v>
      </c>
      <c r="D151" s="39"/>
      <c r="E151" s="47"/>
      <c r="F151" s="40"/>
      <c r="G151" s="40"/>
      <c r="H151" s="83"/>
      <c r="I151" s="60"/>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2:32">
      <c r="B152" s="87" t="s">
        <v>177</v>
      </c>
      <c r="C152" s="17" t="s">
        <v>178</v>
      </c>
      <c r="D152" s="25"/>
      <c r="E152" s="25"/>
      <c r="F152" s="16"/>
      <c r="G152" s="16"/>
      <c r="H152" s="79"/>
      <c r="I152" s="56"/>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2:32" ht="25.95" customHeight="1">
      <c r="B153" s="92"/>
      <c r="C153" s="18" t="s">
        <v>179</v>
      </c>
      <c r="D153" s="25"/>
      <c r="E153" s="25"/>
      <c r="F153" s="16"/>
      <c r="G153" s="16"/>
      <c r="H153" s="79"/>
      <c r="I153" s="56"/>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2:32" ht="32.549999999999997" customHeight="1">
      <c r="B154" s="102" t="s">
        <v>180</v>
      </c>
      <c r="C154" s="76" t="s">
        <v>181</v>
      </c>
      <c r="D154" s="25" t="s">
        <v>182</v>
      </c>
      <c r="E154" s="54">
        <v>300</v>
      </c>
      <c r="F154" s="16"/>
      <c r="G154" s="16"/>
      <c r="H154" s="79"/>
      <c r="I154" s="56"/>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2:32" ht="32.549999999999997" customHeight="1">
      <c r="B155" s="102" t="s">
        <v>183</v>
      </c>
      <c r="C155" s="76" t="s">
        <v>184</v>
      </c>
      <c r="D155" s="25" t="s">
        <v>90</v>
      </c>
      <c r="E155" s="25">
        <v>11</v>
      </c>
      <c r="F155" s="16"/>
      <c r="G155" s="16"/>
      <c r="H155" s="79"/>
      <c r="I155" s="56"/>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2:32" ht="32.549999999999997" customHeight="1">
      <c r="B156" s="102" t="s">
        <v>185</v>
      </c>
      <c r="C156" s="76" t="s">
        <v>186</v>
      </c>
      <c r="D156" s="25" t="s">
        <v>90</v>
      </c>
      <c r="E156" s="25">
        <f>E155</f>
        <v>11</v>
      </c>
      <c r="F156" s="16"/>
      <c r="G156" s="16"/>
      <c r="H156" s="79"/>
      <c r="I156" s="56"/>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2:32" ht="32.549999999999997" customHeight="1">
      <c r="B157" s="102" t="s">
        <v>187</v>
      </c>
      <c r="C157" s="77" t="s">
        <v>188</v>
      </c>
      <c r="D157" s="25" t="s">
        <v>90</v>
      </c>
      <c r="E157" s="25">
        <f>E155</f>
        <v>11</v>
      </c>
      <c r="F157" s="16"/>
      <c r="G157" s="16"/>
      <c r="H157" s="79"/>
      <c r="I157" s="56"/>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2:32" ht="39.6" customHeight="1">
      <c r="B158" s="102" t="s">
        <v>189</v>
      </c>
      <c r="C158" s="76" t="s">
        <v>190</v>
      </c>
      <c r="D158" s="25" t="s">
        <v>90</v>
      </c>
      <c r="E158" s="25">
        <f>E155</f>
        <v>11</v>
      </c>
      <c r="F158" s="16"/>
      <c r="G158" s="16"/>
      <c r="H158" s="79"/>
      <c r="I158" s="56"/>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2:32">
      <c r="B159" s="92"/>
      <c r="C159" s="15"/>
      <c r="D159" s="25"/>
      <c r="E159" s="25"/>
      <c r="F159" s="16"/>
      <c r="G159" s="16"/>
      <c r="H159" s="79"/>
      <c r="I159" s="56"/>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2:32">
      <c r="B160" s="87" t="s">
        <v>191</v>
      </c>
      <c r="C160" s="17" t="s">
        <v>192</v>
      </c>
      <c r="D160" s="25"/>
      <c r="E160" s="25"/>
      <c r="F160" s="16"/>
      <c r="G160" s="16"/>
      <c r="H160" s="79"/>
      <c r="I160" s="56"/>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row>
    <row r="161" spans="2:32" ht="41.4">
      <c r="B161" s="92"/>
      <c r="C161" s="18" t="s">
        <v>193</v>
      </c>
      <c r="D161" s="25"/>
      <c r="E161" s="25"/>
      <c r="F161" s="16"/>
      <c r="G161" s="16"/>
      <c r="H161" s="79"/>
      <c r="I161" s="56"/>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row>
    <row r="162" spans="2:32">
      <c r="B162" s="92"/>
      <c r="C162" s="15"/>
      <c r="D162" s="25"/>
      <c r="E162" s="25"/>
      <c r="F162" s="16"/>
      <c r="G162" s="16"/>
      <c r="H162" s="79"/>
      <c r="I162" s="56"/>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row>
    <row r="163" spans="2:32" ht="39.6" customHeight="1">
      <c r="B163" s="92" t="s">
        <v>194</v>
      </c>
      <c r="C163" s="15" t="s">
        <v>195</v>
      </c>
      <c r="D163" s="25" t="s">
        <v>90</v>
      </c>
      <c r="E163" s="25">
        <v>2</v>
      </c>
      <c r="F163" s="16"/>
      <c r="G163" s="16"/>
      <c r="H163" s="79"/>
      <c r="I163" s="56"/>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row>
    <row r="164" spans="2:32" ht="39.6" customHeight="1">
      <c r="B164" s="92" t="s">
        <v>196</v>
      </c>
      <c r="C164" s="15" t="s">
        <v>197</v>
      </c>
      <c r="D164" s="25" t="s">
        <v>90</v>
      </c>
      <c r="E164" s="25">
        <v>2</v>
      </c>
      <c r="F164" s="16"/>
      <c r="G164" s="16"/>
      <c r="H164" s="79"/>
      <c r="I164" s="56"/>
      <c r="J164" s="12"/>
      <c r="K164" s="12"/>
      <c r="L164" s="22"/>
      <c r="M164" s="12"/>
      <c r="N164" s="12"/>
      <c r="O164" s="12"/>
      <c r="P164" s="12"/>
      <c r="Q164" s="12"/>
      <c r="R164" s="12"/>
      <c r="S164" s="12"/>
      <c r="T164" s="12"/>
      <c r="U164" s="12"/>
      <c r="V164" s="12"/>
      <c r="W164" s="12"/>
      <c r="X164" s="12"/>
      <c r="Y164" s="12"/>
      <c r="Z164" s="12"/>
      <c r="AA164" s="12"/>
      <c r="AB164" s="12"/>
      <c r="AC164" s="12"/>
      <c r="AD164" s="12"/>
      <c r="AE164" s="12"/>
      <c r="AF164" s="12"/>
    </row>
    <row r="165" spans="2:32" ht="39.6" customHeight="1">
      <c r="B165" s="92" t="s">
        <v>198</v>
      </c>
      <c r="C165" s="15" t="s">
        <v>199</v>
      </c>
      <c r="D165" s="25" t="s">
        <v>90</v>
      </c>
      <c r="E165" s="25">
        <v>0</v>
      </c>
      <c r="F165" s="16"/>
      <c r="G165" s="16"/>
      <c r="H165" s="79"/>
      <c r="I165" s="56"/>
      <c r="J165" s="12"/>
      <c r="K165" s="12"/>
      <c r="L165" s="22" t="e">
        <f>#REF!+#REF!</f>
        <v>#REF!</v>
      </c>
      <c r="M165" s="12"/>
      <c r="N165" s="12"/>
      <c r="O165" s="12"/>
      <c r="P165" s="12"/>
      <c r="Q165" s="12"/>
      <c r="R165" s="12"/>
      <c r="S165" s="12"/>
      <c r="T165" s="12"/>
      <c r="U165" s="12"/>
      <c r="V165" s="12"/>
      <c r="W165" s="12"/>
      <c r="X165" s="12"/>
      <c r="Y165" s="12"/>
      <c r="Z165" s="12"/>
      <c r="AA165" s="12"/>
      <c r="AB165" s="12"/>
      <c r="AC165" s="12"/>
      <c r="AD165" s="12"/>
      <c r="AE165" s="12"/>
      <c r="AF165" s="12"/>
    </row>
    <row r="166" spans="2:32" ht="39.6" customHeight="1">
      <c r="B166" s="92" t="s">
        <v>200</v>
      </c>
      <c r="C166" s="15" t="s">
        <v>201</v>
      </c>
      <c r="D166" s="25" t="s">
        <v>90</v>
      </c>
      <c r="E166" s="25">
        <v>2</v>
      </c>
      <c r="F166" s="16"/>
      <c r="G166" s="16"/>
      <c r="H166" s="79"/>
      <c r="I166" s="56"/>
      <c r="J166" s="12"/>
      <c r="K166" s="12"/>
      <c r="L166" s="12" t="e">
        <f>+#REF!*1.3</f>
        <v>#REF!</v>
      </c>
      <c r="M166" s="12"/>
      <c r="N166" s="12"/>
      <c r="O166" s="12"/>
      <c r="P166" s="12"/>
      <c r="Q166" s="12"/>
      <c r="R166" s="12"/>
      <c r="S166" s="12"/>
      <c r="T166" s="12"/>
      <c r="U166" s="12"/>
      <c r="V166" s="12"/>
      <c r="W166" s="12"/>
      <c r="X166" s="12"/>
      <c r="Y166" s="12"/>
      <c r="Z166" s="12"/>
      <c r="AA166" s="12"/>
      <c r="AB166" s="12"/>
      <c r="AC166" s="12"/>
      <c r="AD166" s="12"/>
      <c r="AE166" s="12"/>
      <c r="AF166" s="12"/>
    </row>
    <row r="167" spans="2:32" ht="39.6" customHeight="1">
      <c r="B167" s="92" t="s">
        <v>202</v>
      </c>
      <c r="C167" s="15" t="s">
        <v>203</v>
      </c>
      <c r="D167" s="25" t="s">
        <v>90</v>
      </c>
      <c r="E167" s="25">
        <v>2</v>
      </c>
      <c r="F167" s="16"/>
      <c r="G167" s="16"/>
      <c r="H167" s="79"/>
      <c r="I167" s="56"/>
      <c r="J167" s="12"/>
      <c r="K167" s="12"/>
      <c r="L167" s="12" t="e">
        <f>+#REF!*1.3</f>
        <v>#REF!</v>
      </c>
      <c r="M167" s="12"/>
      <c r="N167" s="12"/>
      <c r="O167" s="12"/>
      <c r="P167" s="12"/>
      <c r="Q167" s="12"/>
      <c r="R167" s="12"/>
      <c r="S167" s="12"/>
      <c r="T167" s="12"/>
      <c r="U167" s="12"/>
      <c r="V167" s="12"/>
      <c r="W167" s="12"/>
      <c r="X167" s="12"/>
      <c r="Y167" s="12"/>
      <c r="Z167" s="12"/>
      <c r="AA167" s="12"/>
      <c r="AB167" s="12"/>
      <c r="AC167" s="12"/>
      <c r="AD167" s="12"/>
      <c r="AE167" s="12"/>
      <c r="AF167" s="12"/>
    </row>
    <row r="168" spans="2:32" hidden="1">
      <c r="B168" s="92" t="s">
        <v>278</v>
      </c>
      <c r="C168" s="15"/>
      <c r="D168" s="25"/>
      <c r="E168" s="25"/>
      <c r="F168" s="16"/>
      <c r="G168" s="16"/>
      <c r="H168" s="79"/>
      <c r="I168" s="56"/>
      <c r="J168" s="12"/>
      <c r="K168" s="12"/>
      <c r="L168" s="12" t="e">
        <f>1.2*L167</f>
        <v>#REF!</v>
      </c>
      <c r="M168" s="12"/>
      <c r="N168" s="12"/>
      <c r="O168" s="12"/>
      <c r="P168" s="12"/>
      <c r="Q168" s="12"/>
      <c r="R168" s="12"/>
      <c r="S168" s="12"/>
      <c r="T168" s="12"/>
      <c r="U168" s="12"/>
      <c r="V168" s="12"/>
      <c r="W168" s="12"/>
      <c r="X168" s="12"/>
      <c r="Y168" s="12"/>
      <c r="Z168" s="12"/>
      <c r="AA168" s="12"/>
      <c r="AB168" s="12"/>
      <c r="AC168" s="12"/>
      <c r="AD168" s="12"/>
      <c r="AE168" s="12"/>
      <c r="AF168" s="12"/>
    </row>
    <row r="169" spans="2:32" hidden="1">
      <c r="B169" s="92" t="s">
        <v>279</v>
      </c>
      <c r="C169" s="15" t="s">
        <v>205</v>
      </c>
      <c r="D169" s="25" t="s">
        <v>90</v>
      </c>
      <c r="E169" s="25">
        <v>0</v>
      </c>
      <c r="F169" s="16"/>
      <c r="G169" s="16"/>
      <c r="H169" s="79"/>
      <c r="I169" s="56"/>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2:32" hidden="1">
      <c r="B170" s="92" t="s">
        <v>280</v>
      </c>
      <c r="C170" s="15"/>
      <c r="D170" s="25"/>
      <c r="E170" s="25"/>
      <c r="F170" s="16"/>
      <c r="G170" s="16"/>
      <c r="H170" s="79"/>
      <c r="I170" s="56"/>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2:32" hidden="1">
      <c r="B171" s="92" t="s">
        <v>281</v>
      </c>
      <c r="C171" s="15" t="s">
        <v>207</v>
      </c>
      <c r="D171" s="25" t="s">
        <v>90</v>
      </c>
      <c r="E171" s="25">
        <v>0</v>
      </c>
      <c r="F171" s="16"/>
      <c r="G171" s="16"/>
      <c r="H171" s="79"/>
      <c r="I171" s="56"/>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2:32" hidden="1">
      <c r="B172" s="92" t="s">
        <v>282</v>
      </c>
      <c r="C172" s="15"/>
      <c r="D172" s="25"/>
      <c r="E172" s="25"/>
      <c r="F172" s="16"/>
      <c r="G172" s="16"/>
      <c r="H172" s="79"/>
      <c r="I172" s="56"/>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2:32" hidden="1">
      <c r="B173" s="92" t="s">
        <v>283</v>
      </c>
      <c r="C173" s="15" t="s">
        <v>209</v>
      </c>
      <c r="D173" s="25" t="s">
        <v>90</v>
      </c>
      <c r="E173" s="25">
        <v>0</v>
      </c>
      <c r="F173" s="16"/>
      <c r="G173" s="16"/>
      <c r="H173" s="79"/>
      <c r="I173" s="56"/>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2:32" hidden="1">
      <c r="B174" s="92" t="s">
        <v>284</v>
      </c>
      <c r="C174" s="15"/>
      <c r="D174" s="25"/>
      <c r="E174" s="25"/>
      <c r="F174" s="16"/>
      <c r="G174" s="16"/>
      <c r="H174" s="79"/>
      <c r="I174" s="56"/>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2:32" hidden="1">
      <c r="B175" s="92" t="s">
        <v>285</v>
      </c>
      <c r="C175" s="15" t="s">
        <v>211</v>
      </c>
      <c r="D175" s="25" t="s">
        <v>90</v>
      </c>
      <c r="E175" s="25">
        <v>0</v>
      </c>
      <c r="F175" s="16"/>
      <c r="G175" s="16"/>
      <c r="H175" s="79"/>
      <c r="I175" s="56"/>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2:32" hidden="1">
      <c r="B176" s="92" t="s">
        <v>286</v>
      </c>
      <c r="C176" s="15"/>
      <c r="D176" s="25"/>
      <c r="E176" s="25"/>
      <c r="F176" s="16"/>
      <c r="G176" s="16"/>
      <c r="H176" s="79"/>
      <c r="I176" s="56"/>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2:32" hidden="1">
      <c r="B177" s="92" t="s">
        <v>287</v>
      </c>
      <c r="C177" s="15" t="s">
        <v>213</v>
      </c>
      <c r="D177" s="25" t="s">
        <v>90</v>
      </c>
      <c r="E177" s="25">
        <v>0</v>
      </c>
      <c r="F177" s="16"/>
      <c r="G177" s="16"/>
      <c r="H177" s="79"/>
      <c r="I177" s="56"/>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2:32" hidden="1">
      <c r="B178" s="92" t="s">
        <v>288</v>
      </c>
      <c r="C178" s="15"/>
      <c r="D178" s="25"/>
      <c r="E178" s="25"/>
      <c r="F178" s="16"/>
      <c r="G178" s="16"/>
      <c r="H178" s="79"/>
      <c r="I178" s="56"/>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2:32" hidden="1">
      <c r="B179" s="92" t="s">
        <v>289</v>
      </c>
      <c r="C179" s="15" t="s">
        <v>215</v>
      </c>
      <c r="D179" s="25" t="s">
        <v>90</v>
      </c>
      <c r="E179" s="25">
        <v>0</v>
      </c>
      <c r="F179" s="16"/>
      <c r="G179" s="16"/>
      <c r="H179" s="79"/>
      <c r="I179" s="56"/>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row>
    <row r="180" spans="2:32" hidden="1">
      <c r="B180" s="92" t="s">
        <v>290</v>
      </c>
      <c r="C180" s="15"/>
      <c r="D180" s="25"/>
      <c r="E180" s="25"/>
      <c r="F180" s="16"/>
      <c r="G180" s="16"/>
      <c r="H180" s="79"/>
      <c r="I180" s="56"/>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row>
    <row r="181" spans="2:32" ht="26.55" customHeight="1">
      <c r="B181" s="92" t="s">
        <v>375</v>
      </c>
      <c r="C181" s="15" t="s">
        <v>205</v>
      </c>
      <c r="D181" s="25" t="s">
        <v>90</v>
      </c>
      <c r="E181" s="25">
        <v>2</v>
      </c>
      <c r="F181" s="16"/>
      <c r="G181" s="16"/>
      <c r="H181" s="79"/>
      <c r="I181" s="56"/>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2:32" ht="28.2" customHeight="1">
      <c r="B182" s="92" t="s">
        <v>376</v>
      </c>
      <c r="C182" s="15" t="s">
        <v>291</v>
      </c>
      <c r="D182" s="25" t="s">
        <v>90</v>
      </c>
      <c r="E182" s="25">
        <v>1</v>
      </c>
      <c r="F182" s="16"/>
      <c r="G182" s="16"/>
      <c r="H182" s="79"/>
      <c r="I182" s="56"/>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2:32" ht="26.55" customHeight="1">
      <c r="B183" s="92"/>
      <c r="C183" s="15"/>
      <c r="D183" s="25"/>
      <c r="E183" s="25"/>
      <c r="F183" s="16"/>
      <c r="G183" s="16"/>
      <c r="H183" s="79"/>
      <c r="I183" s="56"/>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row r="184" spans="2:32">
      <c r="B184" s="87" t="s">
        <v>216</v>
      </c>
      <c r="C184" s="17" t="s">
        <v>217</v>
      </c>
      <c r="D184" s="25"/>
      <c r="E184" s="25"/>
      <c r="F184" s="16"/>
      <c r="G184" s="16"/>
      <c r="H184" s="79"/>
      <c r="I184" s="56"/>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row>
    <row r="185" spans="2:32" ht="43.2" customHeight="1">
      <c r="B185" s="92"/>
      <c r="C185" s="18" t="s">
        <v>218</v>
      </c>
      <c r="D185" s="25"/>
      <c r="E185" s="25"/>
      <c r="F185" s="16"/>
      <c r="G185" s="16"/>
      <c r="H185" s="79"/>
      <c r="I185" s="56"/>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row>
    <row r="186" spans="2:32" ht="18.600000000000001" hidden="1" customHeight="1">
      <c r="B186" s="92" t="s">
        <v>219</v>
      </c>
      <c r="C186" s="15" t="s">
        <v>220</v>
      </c>
      <c r="D186" s="25" t="s">
        <v>90</v>
      </c>
      <c r="E186" s="25">
        <v>0</v>
      </c>
      <c r="F186" s="16"/>
      <c r="G186" s="16">
        <f>8734*1.3</f>
        <v>11354.2</v>
      </c>
      <c r="H186" s="79"/>
      <c r="I186" s="56"/>
      <c r="J186" s="12"/>
      <c r="K186" s="12"/>
      <c r="L186" s="12"/>
      <c r="M186" s="12"/>
      <c r="N186" s="12"/>
      <c r="O186" s="12"/>
      <c r="P186" s="12"/>
      <c r="Q186" s="12" t="e">
        <f>#REF!*3</f>
        <v>#REF!</v>
      </c>
      <c r="R186" s="12"/>
      <c r="S186" s="12"/>
      <c r="T186" s="12"/>
      <c r="U186" s="12"/>
      <c r="V186" s="12"/>
      <c r="W186" s="12"/>
      <c r="X186" s="12"/>
      <c r="Y186" s="12"/>
      <c r="Z186" s="12"/>
      <c r="AA186" s="12"/>
      <c r="AB186" s="12"/>
      <c r="AC186" s="12"/>
      <c r="AD186" s="12"/>
      <c r="AE186" s="12"/>
      <c r="AF186" s="12"/>
    </row>
    <row r="187" spans="2:32" hidden="1">
      <c r="B187" s="92"/>
      <c r="C187" s="15"/>
      <c r="D187" s="25"/>
      <c r="E187" s="25"/>
      <c r="F187" s="16"/>
      <c r="G187" s="16"/>
      <c r="H187" s="79"/>
      <c r="I187" s="56"/>
      <c r="J187" s="12"/>
      <c r="K187" s="12"/>
      <c r="L187" s="12"/>
      <c r="M187" s="12"/>
      <c r="N187" s="12"/>
      <c r="O187" s="12"/>
      <c r="P187" s="12"/>
      <c r="Q187" s="12" t="e">
        <f>Q186+7000</f>
        <v>#REF!</v>
      </c>
      <c r="R187" s="12"/>
      <c r="S187" s="12"/>
      <c r="T187" s="12"/>
      <c r="U187" s="12"/>
      <c r="V187" s="12"/>
      <c r="W187" s="12"/>
      <c r="X187" s="12"/>
      <c r="Y187" s="12"/>
      <c r="Z187" s="12"/>
      <c r="AA187" s="12"/>
      <c r="AB187" s="12"/>
      <c r="AC187" s="12"/>
      <c r="AD187" s="12"/>
      <c r="AE187" s="12"/>
      <c r="AF187" s="12"/>
    </row>
    <row r="188" spans="2:32" hidden="1">
      <c r="B188" s="92" t="s">
        <v>221</v>
      </c>
      <c r="C188" s="15" t="s">
        <v>222</v>
      </c>
      <c r="D188" s="25" t="s">
        <v>90</v>
      </c>
      <c r="E188" s="25">
        <v>0</v>
      </c>
      <c r="F188" s="16"/>
      <c r="G188" s="16">
        <f>8734*1.3</f>
        <v>11354.2</v>
      </c>
      <c r="H188" s="79"/>
      <c r="I188" s="56"/>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row>
    <row r="189" spans="2:32" hidden="1">
      <c r="B189" s="92"/>
      <c r="C189" s="15"/>
      <c r="D189" s="25"/>
      <c r="E189" s="25"/>
      <c r="F189" s="16"/>
      <c r="G189" s="16"/>
      <c r="H189" s="79"/>
      <c r="I189" s="56"/>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row>
    <row r="190" spans="2:32" hidden="1">
      <c r="B190" s="92" t="s">
        <v>223</v>
      </c>
      <c r="C190" s="15" t="s">
        <v>224</v>
      </c>
      <c r="D190" s="25" t="s">
        <v>90</v>
      </c>
      <c r="E190" s="25">
        <v>0</v>
      </c>
      <c r="F190" s="16"/>
      <c r="G190" s="16">
        <f>8734*1.3</f>
        <v>11354.2</v>
      </c>
      <c r="H190" s="79"/>
      <c r="I190" s="56"/>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2:32" hidden="1">
      <c r="B191" s="92"/>
      <c r="C191" s="15"/>
      <c r="D191" s="25"/>
      <c r="E191" s="25"/>
      <c r="F191" s="16"/>
      <c r="G191" s="16"/>
      <c r="H191" s="79"/>
      <c r="I191" s="56"/>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row>
    <row r="192" spans="2:32" hidden="1">
      <c r="B192" s="92" t="s">
        <v>225</v>
      </c>
      <c r="C192" s="15" t="s">
        <v>89</v>
      </c>
      <c r="D192" s="25" t="s">
        <v>90</v>
      </c>
      <c r="E192" s="25">
        <v>0</v>
      </c>
      <c r="F192" s="16"/>
      <c r="G192" s="16">
        <f>14176*1.3</f>
        <v>18428.8</v>
      </c>
      <c r="H192" s="79"/>
      <c r="I192" s="56"/>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row>
    <row r="193" spans="2:32" hidden="1">
      <c r="B193" s="92"/>
      <c r="C193" s="15"/>
      <c r="D193" s="25"/>
      <c r="E193" s="25"/>
      <c r="F193" s="16"/>
      <c r="G193" s="16"/>
      <c r="H193" s="79"/>
      <c r="I193" s="56"/>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row>
    <row r="194" spans="2:32" hidden="1">
      <c r="B194" s="92" t="s">
        <v>226</v>
      </c>
      <c r="C194" s="15" t="s">
        <v>92</v>
      </c>
      <c r="D194" s="25" t="s">
        <v>90</v>
      </c>
      <c r="E194" s="25">
        <v>0</v>
      </c>
      <c r="F194" s="16"/>
      <c r="G194" s="16">
        <f>14176*1.3</f>
        <v>18428.8</v>
      </c>
      <c r="H194" s="79"/>
      <c r="I194" s="56"/>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row>
    <row r="195" spans="2:32" hidden="1">
      <c r="B195" s="92"/>
      <c r="C195" s="15"/>
      <c r="D195" s="25"/>
      <c r="E195" s="25"/>
      <c r="F195" s="16"/>
      <c r="G195" s="16"/>
      <c r="H195" s="79"/>
      <c r="I195" s="56"/>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2:32" hidden="1">
      <c r="B196" s="92" t="s">
        <v>227</v>
      </c>
      <c r="C196" s="15" t="s">
        <v>228</v>
      </c>
      <c r="D196" s="25" t="s">
        <v>90</v>
      </c>
      <c r="E196" s="25">
        <f>E169</f>
        <v>0</v>
      </c>
      <c r="F196" s="16"/>
      <c r="G196" s="16">
        <f>14176*1.3</f>
        <v>18428.8</v>
      </c>
      <c r="H196" s="79"/>
      <c r="I196" s="56"/>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2:32" hidden="1">
      <c r="B197" s="92"/>
      <c r="C197" s="15"/>
      <c r="D197" s="25"/>
      <c r="E197" s="25"/>
      <c r="F197" s="16"/>
      <c r="G197" s="16"/>
      <c r="H197" s="79"/>
      <c r="I197" s="56"/>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2:32" hidden="1">
      <c r="B198" s="92" t="s">
        <v>229</v>
      </c>
      <c r="C198" s="15" t="s">
        <v>94</v>
      </c>
      <c r="D198" s="25" t="s">
        <v>90</v>
      </c>
      <c r="E198" s="25">
        <f>E171</f>
        <v>0</v>
      </c>
      <c r="F198" s="16"/>
      <c r="G198" s="16">
        <f>14176*1.3</f>
        <v>18428.8</v>
      </c>
      <c r="H198" s="79"/>
      <c r="I198" s="56"/>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row>
    <row r="199" spans="2:32" hidden="1">
      <c r="B199" s="92"/>
      <c r="C199" s="15"/>
      <c r="D199" s="25"/>
      <c r="E199" s="25"/>
      <c r="F199" s="16"/>
      <c r="G199" s="16"/>
      <c r="H199" s="79"/>
      <c r="I199" s="56"/>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2:32" hidden="1">
      <c r="B200" s="92" t="s">
        <v>230</v>
      </c>
      <c r="C200" s="15" t="s">
        <v>209</v>
      </c>
      <c r="D200" s="25" t="s">
        <v>90</v>
      </c>
      <c r="E200" s="25">
        <f>E173</f>
        <v>0</v>
      </c>
      <c r="F200" s="16"/>
      <c r="G200" s="16">
        <f>14176*1.3</f>
        <v>18428.8</v>
      </c>
      <c r="H200" s="79"/>
      <c r="I200" s="56"/>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row>
    <row r="201" spans="2:32" hidden="1">
      <c r="B201" s="92"/>
      <c r="C201" s="15"/>
      <c r="D201" s="25"/>
      <c r="E201" s="25"/>
      <c r="F201" s="16"/>
      <c r="G201" s="16"/>
      <c r="H201" s="79"/>
      <c r="I201" s="56"/>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2:32" hidden="1">
      <c r="B202" s="92" t="s">
        <v>231</v>
      </c>
      <c r="C202" s="15" t="s">
        <v>211</v>
      </c>
      <c r="D202" s="25" t="s">
        <v>90</v>
      </c>
      <c r="E202" s="25">
        <v>0</v>
      </c>
      <c r="F202" s="16"/>
      <c r="G202" s="16">
        <f>8734*1.3*2</f>
        <v>22708.400000000001</v>
      </c>
      <c r="H202" s="79"/>
      <c r="I202" s="56"/>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row>
    <row r="203" spans="2:32" hidden="1">
      <c r="B203" s="92"/>
      <c r="C203" s="15"/>
      <c r="D203" s="25"/>
      <c r="E203" s="25"/>
      <c r="F203" s="16"/>
      <c r="G203" s="16"/>
      <c r="H203" s="79"/>
      <c r="I203" s="56"/>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2:32" hidden="1">
      <c r="B204" s="92" t="s">
        <v>232</v>
      </c>
      <c r="C204" s="15" t="s">
        <v>149</v>
      </c>
      <c r="D204" s="25" t="s">
        <v>90</v>
      </c>
      <c r="E204" s="25">
        <f>E177</f>
        <v>0</v>
      </c>
      <c r="F204" s="16"/>
      <c r="G204" s="16">
        <f>14176*1.3*2</f>
        <v>36857.599999999999</v>
      </c>
      <c r="H204" s="79"/>
      <c r="I204" s="56"/>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row>
    <row r="205" spans="2:32" hidden="1">
      <c r="B205" s="92"/>
      <c r="C205" s="15"/>
      <c r="D205" s="25"/>
      <c r="E205" s="25"/>
      <c r="F205" s="16"/>
      <c r="G205" s="16"/>
      <c r="H205" s="79"/>
      <c r="I205" s="56"/>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2:32" ht="1.2" customHeight="1">
      <c r="B206" s="92" t="s">
        <v>233</v>
      </c>
      <c r="C206" s="15" t="s">
        <v>234</v>
      </c>
      <c r="D206" s="25" t="s">
        <v>90</v>
      </c>
      <c r="E206" s="25">
        <f>E179</f>
        <v>0</v>
      </c>
      <c r="F206" s="16"/>
      <c r="G206" s="16">
        <f>14176*1.3*2</f>
        <v>36857.599999999999</v>
      </c>
      <c r="H206" s="79"/>
      <c r="I206" s="56"/>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row>
    <row r="207" spans="2:32">
      <c r="B207" s="92"/>
      <c r="C207" s="15"/>
      <c r="D207" s="25"/>
      <c r="E207" s="25"/>
      <c r="F207" s="16"/>
      <c r="G207" s="16"/>
      <c r="H207" s="79"/>
      <c r="I207" s="56"/>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row>
    <row r="208" spans="2:32" ht="45" customHeight="1">
      <c r="B208" s="92" t="s">
        <v>235</v>
      </c>
      <c r="C208" s="18" t="s">
        <v>236</v>
      </c>
      <c r="D208" s="25" t="s">
        <v>90</v>
      </c>
      <c r="E208" s="25">
        <f>E163</f>
        <v>2</v>
      </c>
      <c r="F208" s="16"/>
      <c r="G208" s="16"/>
      <c r="H208" s="79"/>
      <c r="I208" s="56"/>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row>
    <row r="209" spans="2:32" ht="45" customHeight="1">
      <c r="B209" s="92" t="s">
        <v>237</v>
      </c>
      <c r="C209" s="18" t="s">
        <v>238</v>
      </c>
      <c r="D209" s="25" t="s">
        <v>90</v>
      </c>
      <c r="E209" s="25">
        <f>E164</f>
        <v>2</v>
      </c>
      <c r="F209" s="16"/>
      <c r="G209" s="16"/>
      <c r="H209" s="79"/>
      <c r="I209" s="56"/>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row>
    <row r="210" spans="2:32" ht="45" customHeight="1">
      <c r="B210" s="92" t="s">
        <v>239</v>
      </c>
      <c r="C210" s="18" t="s">
        <v>240</v>
      </c>
      <c r="D210" s="25" t="s">
        <v>90</v>
      </c>
      <c r="E210" s="25">
        <f>E165</f>
        <v>0</v>
      </c>
      <c r="F210" s="16"/>
      <c r="G210" s="16"/>
      <c r="H210" s="79"/>
      <c r="I210" s="56"/>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row>
    <row r="211" spans="2:32" ht="45" customHeight="1">
      <c r="B211" s="92" t="s">
        <v>241</v>
      </c>
      <c r="C211" s="18" t="s">
        <v>242</v>
      </c>
      <c r="D211" s="25" t="s">
        <v>90</v>
      </c>
      <c r="E211" s="25">
        <f>E166</f>
        <v>2</v>
      </c>
      <c r="F211" s="16"/>
      <c r="G211" s="16"/>
      <c r="H211" s="79"/>
      <c r="I211" s="56"/>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row>
    <row r="212" spans="2:32" ht="45" customHeight="1">
      <c r="B212" s="92" t="s">
        <v>243</v>
      </c>
      <c r="C212" s="18" t="s">
        <v>244</v>
      </c>
      <c r="D212" s="25" t="s">
        <v>90</v>
      </c>
      <c r="E212" s="25">
        <f>E167</f>
        <v>2</v>
      </c>
      <c r="F212" s="16"/>
      <c r="G212" s="16"/>
      <c r="H212" s="79"/>
      <c r="I212" s="56"/>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row>
    <row r="213" spans="2:32" ht="45" customHeight="1">
      <c r="B213" s="92" t="s">
        <v>377</v>
      </c>
      <c r="C213" s="18" t="s">
        <v>292</v>
      </c>
      <c r="D213" s="25" t="s">
        <v>90</v>
      </c>
      <c r="E213" s="25">
        <f>E181</f>
        <v>2</v>
      </c>
      <c r="F213" s="16"/>
      <c r="G213" s="16"/>
      <c r="H213" s="79"/>
      <c r="I213" s="56"/>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row>
    <row r="214" spans="2:32" ht="45" customHeight="1">
      <c r="B214" s="92" t="s">
        <v>378</v>
      </c>
      <c r="C214" s="18" t="s">
        <v>293</v>
      </c>
      <c r="D214" s="25" t="s">
        <v>90</v>
      </c>
      <c r="E214" s="25">
        <f>E182</f>
        <v>1</v>
      </c>
      <c r="F214" s="16"/>
      <c r="G214" s="16"/>
      <c r="H214" s="79"/>
      <c r="I214" s="56"/>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row>
    <row r="215" spans="2:32" ht="24.6" customHeight="1">
      <c r="B215" s="92"/>
      <c r="C215" s="15"/>
      <c r="D215" s="25"/>
      <c r="E215" s="25"/>
      <c r="F215" s="16"/>
      <c r="G215" s="16"/>
      <c r="H215" s="79"/>
      <c r="I215" s="56"/>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row>
    <row r="216" spans="2:32">
      <c r="B216" s="87" t="s">
        <v>245</v>
      </c>
      <c r="C216" s="17" t="s">
        <v>246</v>
      </c>
      <c r="D216" s="25"/>
      <c r="E216" s="25"/>
      <c r="F216" s="16"/>
      <c r="G216" s="16"/>
      <c r="H216" s="79"/>
      <c r="I216" s="56"/>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row>
    <row r="217" spans="2:32" ht="64.2" customHeight="1">
      <c r="B217" s="92"/>
      <c r="C217" s="18" t="s">
        <v>247</v>
      </c>
      <c r="D217" s="25"/>
      <c r="E217" s="25"/>
      <c r="F217" s="16"/>
      <c r="G217" s="16"/>
      <c r="H217" s="79"/>
      <c r="I217" s="56"/>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2:32" ht="38.549999999999997" customHeight="1">
      <c r="B218" s="92" t="s">
        <v>248</v>
      </c>
      <c r="C218" s="18" t="s">
        <v>249</v>
      </c>
      <c r="D218" s="25" t="s">
        <v>35</v>
      </c>
      <c r="E218" s="25">
        <v>2</v>
      </c>
      <c r="F218" s="16"/>
      <c r="G218" s="16"/>
      <c r="H218" s="79"/>
      <c r="I218" s="56"/>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row>
    <row r="219" spans="2:32" ht="34.200000000000003" customHeight="1">
      <c r="B219" s="92" t="s">
        <v>250</v>
      </c>
      <c r="C219" s="18" t="s">
        <v>251</v>
      </c>
      <c r="D219" s="25" t="s">
        <v>25</v>
      </c>
      <c r="E219" s="25">
        <v>1</v>
      </c>
      <c r="F219" s="16"/>
      <c r="G219" s="16"/>
      <c r="H219" s="79"/>
      <c r="I219" s="56"/>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2:32" ht="41.55" customHeight="1" thickBot="1">
      <c r="B220" s="94"/>
      <c r="C220" s="19" t="s">
        <v>365</v>
      </c>
      <c r="D220" s="20"/>
      <c r="E220" s="33"/>
      <c r="F220" s="21"/>
      <c r="G220" s="21"/>
      <c r="H220" s="85"/>
      <c r="I220" s="59"/>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row>
    <row r="221" spans="2:32">
      <c r="B221" s="27"/>
      <c r="C221" s="12"/>
      <c r="D221" s="12"/>
      <c r="E221" s="27"/>
      <c r="F221" s="22"/>
      <c r="G221" s="22"/>
      <c r="H221" s="22"/>
      <c r="I221" s="63"/>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2:32">
      <c r="B222" s="27"/>
      <c r="C222" s="12"/>
      <c r="D222" s="12"/>
      <c r="E222" s="27"/>
      <c r="F222" s="22"/>
      <c r="G222" s="22"/>
      <c r="H222" s="22"/>
      <c r="I222" s="63"/>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row>
    <row r="223" spans="2:32">
      <c r="B223" s="27"/>
      <c r="C223" s="12"/>
      <c r="D223" s="12"/>
      <c r="E223" s="27"/>
      <c r="F223" s="22"/>
      <c r="G223" s="22"/>
      <c r="H223" s="22"/>
      <c r="I223" s="63"/>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row>
    <row r="224" spans="2:32">
      <c r="B224" s="27"/>
      <c r="C224" s="12"/>
      <c r="D224" s="12"/>
      <c r="E224" s="27"/>
      <c r="F224" s="22"/>
      <c r="G224" s="22"/>
      <c r="H224" s="22"/>
      <c r="I224" s="63"/>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row>
    <row r="225" spans="2:32">
      <c r="B225" s="27"/>
      <c r="C225" s="12"/>
      <c r="D225" s="12"/>
      <c r="E225" s="27"/>
      <c r="F225" s="22"/>
      <c r="G225" s="22"/>
      <c r="H225" s="22"/>
      <c r="I225" s="63"/>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row>
    <row r="226" spans="2:32">
      <c r="B226" s="27"/>
      <c r="C226" s="12"/>
      <c r="D226" s="12"/>
      <c r="E226" s="27"/>
      <c r="F226" s="22"/>
      <c r="G226" s="22"/>
      <c r="H226" s="22"/>
      <c r="I226" s="63"/>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row>
    <row r="227" spans="2:32">
      <c r="B227" s="27"/>
      <c r="C227" s="12"/>
      <c r="D227" s="12"/>
      <c r="E227" s="27"/>
      <c r="F227" s="22"/>
      <c r="G227" s="22"/>
      <c r="H227" s="22"/>
      <c r="I227" s="63"/>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row>
    <row r="228" spans="2:32">
      <c r="B228" s="27"/>
      <c r="C228" s="12"/>
      <c r="D228" s="12"/>
      <c r="E228" s="27"/>
      <c r="F228" s="22"/>
      <c r="G228" s="22"/>
      <c r="H228" s="22"/>
      <c r="I228" s="63"/>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row>
    <row r="229" spans="2:32">
      <c r="B229" s="27"/>
      <c r="C229" s="12"/>
      <c r="D229" s="12"/>
      <c r="E229" s="27"/>
      <c r="F229" s="22"/>
      <c r="G229" s="22"/>
      <c r="H229" s="22"/>
      <c r="I229" s="63"/>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row>
    <row r="230" spans="2:32">
      <c r="B230" s="27"/>
      <c r="C230" s="12"/>
      <c r="D230" s="12"/>
      <c r="E230" s="27"/>
      <c r="F230" s="22"/>
      <c r="G230" s="22"/>
      <c r="H230" s="22"/>
      <c r="I230" s="63"/>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row>
    <row r="231" spans="2:32">
      <c r="B231" s="27"/>
      <c r="C231" s="12"/>
      <c r="D231" s="12"/>
      <c r="E231" s="27"/>
      <c r="F231" s="22"/>
      <c r="G231" s="22"/>
      <c r="H231" s="22"/>
      <c r="I231" s="63"/>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row>
    <row r="232" spans="2:32">
      <c r="B232" s="27"/>
      <c r="C232" s="12"/>
      <c r="D232" s="12"/>
      <c r="E232" s="27"/>
      <c r="F232" s="22"/>
      <c r="G232" s="22"/>
      <c r="H232" s="22"/>
      <c r="I232" s="63"/>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row>
    <row r="233" spans="2:32">
      <c r="B233" s="27"/>
      <c r="C233" s="12"/>
      <c r="D233" s="12"/>
      <c r="E233" s="27"/>
      <c r="F233" s="22"/>
      <c r="G233" s="22"/>
      <c r="H233" s="22"/>
      <c r="I233" s="63"/>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row>
    <row r="234" spans="2:32">
      <c r="B234" s="27"/>
      <c r="C234" s="12"/>
      <c r="D234" s="12"/>
      <c r="E234" s="27"/>
      <c r="F234" s="22"/>
      <c r="G234" s="22"/>
      <c r="H234" s="22"/>
      <c r="I234" s="63"/>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row>
    <row r="235" spans="2:32">
      <c r="B235" s="27"/>
      <c r="C235" s="12"/>
      <c r="D235" s="12"/>
      <c r="E235" s="27"/>
      <c r="F235" s="22"/>
      <c r="G235" s="22"/>
      <c r="H235" s="22"/>
      <c r="I235" s="63"/>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row>
    <row r="236" spans="2:32">
      <c r="B236" s="27"/>
      <c r="C236" s="12"/>
      <c r="D236" s="12"/>
      <c r="E236" s="27"/>
      <c r="F236" s="22"/>
      <c r="G236" s="22"/>
      <c r="H236" s="22"/>
      <c r="I236" s="63"/>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row>
    <row r="237" spans="2:32">
      <c r="B237" s="27"/>
      <c r="C237" s="12"/>
      <c r="D237" s="12"/>
      <c r="E237" s="27"/>
      <c r="F237" s="22"/>
      <c r="G237" s="22"/>
      <c r="H237" s="22"/>
      <c r="I237" s="63"/>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row>
    <row r="238" spans="2:32">
      <c r="B238" s="27"/>
      <c r="C238" s="12"/>
      <c r="D238" s="12"/>
      <c r="E238" s="27"/>
      <c r="F238" s="22"/>
      <c r="G238" s="22"/>
      <c r="H238" s="22"/>
      <c r="I238" s="63"/>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row>
    <row r="239" spans="2:32">
      <c r="B239" s="27"/>
      <c r="C239" s="12"/>
      <c r="D239" s="12"/>
      <c r="E239" s="27"/>
      <c r="F239" s="22"/>
      <c r="G239" s="22"/>
      <c r="H239" s="22"/>
      <c r="I239" s="63"/>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2:32">
      <c r="B240" s="27"/>
      <c r="C240" s="12"/>
      <c r="D240" s="12"/>
      <c r="E240" s="27"/>
      <c r="F240" s="22"/>
      <c r="G240" s="22"/>
      <c r="H240" s="22"/>
      <c r="I240" s="63"/>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2:32">
      <c r="B241" s="27"/>
      <c r="C241" s="12"/>
      <c r="D241" s="12"/>
      <c r="E241" s="27"/>
      <c r="F241" s="22"/>
      <c r="G241" s="22"/>
      <c r="H241" s="22"/>
      <c r="I241" s="63"/>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2:32">
      <c r="B242" s="27"/>
      <c r="C242" s="12"/>
      <c r="D242" s="12"/>
      <c r="E242" s="27"/>
      <c r="F242" s="22"/>
      <c r="G242" s="22"/>
      <c r="H242" s="22"/>
      <c r="I242" s="63"/>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row>
    <row r="243" spans="2:32">
      <c r="B243" s="27"/>
      <c r="C243" s="12"/>
      <c r="D243" s="12"/>
      <c r="E243" s="27"/>
      <c r="F243" s="22"/>
      <c r="G243" s="22"/>
      <c r="H243" s="22"/>
      <c r="I243" s="63"/>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2:32">
      <c r="B244" s="27"/>
      <c r="C244" s="12"/>
      <c r="D244" s="12"/>
      <c r="E244" s="27"/>
      <c r="F244" s="22"/>
      <c r="G244" s="22"/>
      <c r="H244" s="22"/>
      <c r="I244" s="63"/>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2:32">
      <c r="B245" s="27"/>
      <c r="C245" s="12"/>
      <c r="D245" s="12"/>
      <c r="E245" s="27"/>
      <c r="F245" s="22"/>
      <c r="G245" s="22"/>
      <c r="H245" s="22"/>
      <c r="I245" s="63"/>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row>
    <row r="246" spans="2:32">
      <c r="B246" s="27"/>
      <c r="C246" s="12"/>
      <c r="D246" s="12"/>
      <c r="E246" s="27"/>
      <c r="F246" s="22"/>
      <c r="G246" s="22"/>
      <c r="H246" s="22"/>
      <c r="I246" s="63"/>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row>
    <row r="247" spans="2:32">
      <c r="B247" s="27"/>
      <c r="C247" s="12"/>
      <c r="D247" s="12"/>
      <c r="E247" s="27"/>
      <c r="F247" s="22"/>
      <c r="G247" s="22"/>
      <c r="H247" s="22"/>
      <c r="I247" s="63"/>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row>
    <row r="248" spans="2:32">
      <c r="B248" s="27"/>
      <c r="C248" s="12"/>
      <c r="D248" s="12"/>
      <c r="E248" s="27"/>
      <c r="F248" s="22"/>
      <c r="G248" s="22"/>
      <c r="H248" s="22"/>
      <c r="I248" s="63"/>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row>
    <row r="249" spans="2:32">
      <c r="B249" s="27"/>
      <c r="C249" s="12"/>
      <c r="D249" s="12"/>
      <c r="E249" s="27"/>
      <c r="F249" s="22"/>
      <c r="G249" s="22"/>
      <c r="H249" s="22"/>
      <c r="I249" s="63"/>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row>
    <row r="250" spans="2:32">
      <c r="B250" s="27"/>
      <c r="C250" s="12"/>
      <c r="D250" s="12"/>
      <c r="E250" s="27"/>
      <c r="F250" s="22"/>
      <c r="G250" s="22"/>
      <c r="H250" s="22"/>
      <c r="I250" s="63"/>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row>
    <row r="251" spans="2:32">
      <c r="B251" s="27"/>
      <c r="C251" s="12"/>
      <c r="D251" s="12"/>
      <c r="E251" s="27"/>
      <c r="F251" s="22"/>
      <c r="G251" s="22"/>
      <c r="H251" s="22"/>
      <c r="I251" s="63"/>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row>
    <row r="252" spans="2:32">
      <c r="B252" s="27"/>
      <c r="C252" s="12"/>
      <c r="D252" s="12"/>
      <c r="E252" s="27"/>
      <c r="F252" s="22"/>
      <c r="G252" s="22"/>
      <c r="H252" s="22"/>
      <c r="I252" s="63"/>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row>
    <row r="253" spans="2:32">
      <c r="B253" s="27"/>
      <c r="C253" s="12"/>
      <c r="D253" s="12"/>
      <c r="E253" s="27"/>
      <c r="F253" s="22"/>
      <c r="G253" s="22"/>
      <c r="H253" s="22"/>
      <c r="I253" s="63"/>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row>
    <row r="254" spans="2:32">
      <c r="B254" s="27"/>
      <c r="C254" s="12"/>
      <c r="D254" s="12"/>
      <c r="E254" s="27"/>
      <c r="F254" s="22"/>
      <c r="G254" s="22"/>
      <c r="H254" s="22"/>
      <c r="I254" s="63"/>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row>
    <row r="255" spans="2:32">
      <c r="B255" s="27"/>
      <c r="C255" s="12"/>
      <c r="D255" s="12"/>
      <c r="E255" s="27"/>
      <c r="F255" s="22"/>
      <c r="G255" s="22"/>
      <c r="H255" s="22"/>
      <c r="I255" s="63"/>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row>
    <row r="256" spans="2:32">
      <c r="B256" s="27"/>
      <c r="C256" s="12"/>
      <c r="D256" s="12"/>
      <c r="E256" s="27"/>
      <c r="F256" s="22"/>
      <c r="G256" s="22"/>
      <c r="H256" s="22"/>
      <c r="I256" s="63"/>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row>
    <row r="257" spans="2:32">
      <c r="B257" s="27"/>
      <c r="C257" s="12"/>
      <c r="D257" s="12"/>
      <c r="E257" s="27"/>
      <c r="F257" s="22"/>
      <c r="G257" s="22"/>
      <c r="H257" s="22"/>
      <c r="I257" s="63"/>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row>
    <row r="258" spans="2:32">
      <c r="B258" s="27"/>
      <c r="C258" s="12"/>
      <c r="D258" s="12"/>
      <c r="E258" s="27"/>
      <c r="F258" s="22"/>
      <c r="G258" s="22"/>
      <c r="H258" s="22"/>
      <c r="I258" s="63"/>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row>
    <row r="259" spans="2:32">
      <c r="B259" s="27"/>
      <c r="C259" s="12"/>
      <c r="D259" s="12"/>
      <c r="E259" s="27"/>
      <c r="F259" s="22"/>
      <c r="G259" s="22"/>
      <c r="H259" s="22"/>
      <c r="I259" s="63"/>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row>
    <row r="260" spans="2:32">
      <c r="B260" s="27"/>
      <c r="C260" s="12"/>
      <c r="D260" s="12"/>
      <c r="E260" s="27"/>
      <c r="F260" s="22"/>
      <c r="G260" s="22"/>
      <c r="H260" s="22"/>
      <c r="I260" s="63"/>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row>
    <row r="261" spans="2:32">
      <c r="B261" s="27"/>
      <c r="C261" s="12"/>
      <c r="D261" s="12"/>
      <c r="E261" s="27"/>
      <c r="F261" s="22"/>
      <c r="G261" s="22"/>
      <c r="H261" s="22"/>
      <c r="I261" s="63"/>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row>
    <row r="262" spans="2:32">
      <c r="B262" s="27"/>
      <c r="C262" s="12"/>
      <c r="D262" s="12"/>
      <c r="E262" s="27"/>
      <c r="F262" s="22"/>
      <c r="G262" s="22"/>
      <c r="H262" s="22"/>
      <c r="I262" s="63"/>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row>
    <row r="263" spans="2:32">
      <c r="B263" s="27"/>
      <c r="C263" s="12"/>
      <c r="D263" s="12"/>
      <c r="E263" s="27"/>
      <c r="F263" s="22"/>
      <c r="G263" s="22"/>
      <c r="H263" s="22"/>
      <c r="I263" s="63"/>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row>
    <row r="264" spans="2:32">
      <c r="B264" s="27"/>
      <c r="C264" s="12"/>
      <c r="D264" s="12"/>
      <c r="E264" s="27"/>
      <c r="F264" s="22"/>
      <c r="G264" s="22"/>
      <c r="H264" s="22"/>
      <c r="I264" s="63"/>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row>
    <row r="265" spans="2:32">
      <c r="B265" s="27"/>
      <c r="C265" s="12"/>
      <c r="D265" s="12"/>
      <c r="E265" s="27"/>
      <c r="F265" s="22"/>
      <c r="G265" s="22"/>
      <c r="H265" s="22"/>
      <c r="I265" s="63"/>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row>
    <row r="266" spans="2:32">
      <c r="B266" s="27"/>
      <c r="C266" s="12"/>
      <c r="D266" s="12"/>
      <c r="E266" s="27"/>
      <c r="F266" s="22"/>
      <c r="G266" s="22"/>
      <c r="H266" s="22"/>
      <c r="I266" s="63"/>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row>
    <row r="267" spans="2:32">
      <c r="B267" s="27"/>
      <c r="C267" s="12"/>
      <c r="D267" s="12"/>
      <c r="E267" s="27"/>
      <c r="F267" s="22"/>
      <c r="G267" s="22"/>
      <c r="H267" s="22"/>
      <c r="I267" s="63"/>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row>
    <row r="268" spans="2:32">
      <c r="B268" s="27"/>
      <c r="C268" s="12"/>
      <c r="D268" s="12"/>
      <c r="E268" s="27"/>
      <c r="F268" s="22"/>
      <c r="G268" s="22"/>
      <c r="H268" s="22"/>
      <c r="I268" s="63"/>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row>
    <row r="269" spans="2:32">
      <c r="B269" s="27"/>
      <c r="C269" s="12"/>
      <c r="D269" s="12"/>
      <c r="E269" s="27"/>
      <c r="F269" s="22"/>
      <c r="G269" s="22"/>
      <c r="H269" s="22"/>
      <c r="I269" s="63"/>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row>
    <row r="270" spans="2:32">
      <c r="B270" s="27"/>
      <c r="C270" s="12"/>
      <c r="D270" s="12"/>
      <c r="E270" s="27"/>
      <c r="F270" s="22"/>
      <c r="G270" s="22"/>
      <c r="H270" s="22"/>
      <c r="I270" s="63"/>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row>
    <row r="271" spans="2:32">
      <c r="B271" s="27"/>
      <c r="C271" s="12"/>
      <c r="D271" s="12"/>
      <c r="E271" s="27"/>
      <c r="F271" s="22"/>
      <c r="G271" s="22"/>
      <c r="H271" s="22"/>
      <c r="I271" s="63"/>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row>
    <row r="272" spans="2:32">
      <c r="B272" s="27"/>
      <c r="C272" s="12"/>
      <c r="D272" s="12"/>
      <c r="E272" s="27"/>
      <c r="F272" s="22"/>
      <c r="G272" s="22"/>
      <c r="H272" s="22"/>
      <c r="I272" s="63"/>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row>
    <row r="273" spans="2:32">
      <c r="B273" s="27"/>
      <c r="C273" s="12"/>
      <c r="D273" s="12"/>
      <c r="E273" s="27"/>
      <c r="F273" s="22"/>
      <c r="G273" s="22"/>
      <c r="H273" s="22"/>
      <c r="I273" s="63"/>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row>
    <row r="274" spans="2:32">
      <c r="B274" s="27"/>
      <c r="C274" s="12"/>
      <c r="D274" s="12"/>
      <c r="E274" s="27"/>
      <c r="F274" s="22"/>
      <c r="G274" s="22"/>
      <c r="H274" s="22"/>
      <c r="I274" s="63"/>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row>
    <row r="275" spans="2:32">
      <c r="B275" s="27"/>
      <c r="C275" s="12"/>
      <c r="D275" s="12"/>
      <c r="E275" s="27"/>
      <c r="F275" s="22"/>
      <c r="G275" s="22"/>
      <c r="H275" s="22"/>
      <c r="I275" s="63"/>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row>
    <row r="276" spans="2:32">
      <c r="B276" s="27"/>
      <c r="C276" s="12"/>
      <c r="D276" s="12"/>
      <c r="E276" s="27"/>
      <c r="F276" s="22"/>
      <c r="G276" s="22"/>
      <c r="H276" s="22"/>
      <c r="I276" s="63"/>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row>
    <row r="277" spans="2:32">
      <c r="B277" s="27"/>
      <c r="C277" s="12"/>
      <c r="D277" s="12"/>
      <c r="E277" s="27"/>
      <c r="F277" s="22"/>
      <c r="G277" s="22"/>
      <c r="H277" s="22"/>
      <c r="I277" s="63"/>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row>
    <row r="278" spans="2:32">
      <c r="B278" s="27"/>
      <c r="C278" s="12"/>
      <c r="D278" s="12"/>
      <c r="E278" s="27"/>
      <c r="F278" s="22"/>
      <c r="G278" s="22"/>
      <c r="H278" s="22"/>
      <c r="I278" s="63"/>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row>
    <row r="279" spans="2:32">
      <c r="B279" s="27"/>
      <c r="C279" s="12"/>
      <c r="D279" s="12"/>
      <c r="E279" s="27"/>
      <c r="F279" s="22"/>
      <c r="G279" s="22"/>
      <c r="H279" s="22"/>
      <c r="I279" s="63"/>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2:32">
      <c r="B280" s="27"/>
      <c r="C280" s="12"/>
      <c r="D280" s="12"/>
      <c r="E280" s="27"/>
      <c r="F280" s="22"/>
      <c r="G280" s="22"/>
      <c r="H280" s="22"/>
      <c r="I280" s="63"/>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row>
    <row r="281" spans="2:32">
      <c r="B281" s="27"/>
      <c r="C281" s="12"/>
      <c r="D281" s="12"/>
      <c r="E281" s="27"/>
      <c r="F281" s="22"/>
      <c r="G281" s="22"/>
      <c r="H281" s="22"/>
      <c r="I281" s="63"/>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row>
    <row r="282" spans="2:32">
      <c r="B282" s="27"/>
      <c r="C282" s="12"/>
      <c r="D282" s="12"/>
      <c r="E282" s="27"/>
      <c r="F282" s="22"/>
      <c r="G282" s="22"/>
      <c r="H282" s="22"/>
      <c r="I282" s="63"/>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row>
    <row r="283" spans="2:32">
      <c r="B283" s="27"/>
      <c r="C283" s="12"/>
      <c r="D283" s="12"/>
      <c r="E283" s="27"/>
      <c r="F283" s="22"/>
      <c r="G283" s="22"/>
      <c r="H283" s="22"/>
      <c r="I283" s="63"/>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row>
    <row r="284" spans="2:32">
      <c r="B284" s="27"/>
      <c r="C284" s="12"/>
      <c r="D284" s="12"/>
      <c r="E284" s="27"/>
      <c r="F284" s="22"/>
      <c r="G284" s="22"/>
      <c r="H284" s="22"/>
      <c r="I284" s="63"/>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row>
    <row r="285" spans="2:32">
      <c r="B285" s="27"/>
      <c r="C285" s="12"/>
      <c r="D285" s="12"/>
      <c r="E285" s="27"/>
      <c r="F285" s="22"/>
      <c r="G285" s="22"/>
      <c r="H285" s="22"/>
      <c r="I285" s="63"/>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row>
    <row r="286" spans="2:32">
      <c r="B286" s="27"/>
      <c r="C286" s="12"/>
      <c r="D286" s="12"/>
      <c r="E286" s="27"/>
      <c r="F286" s="22"/>
      <c r="G286" s="22"/>
      <c r="H286" s="22"/>
      <c r="I286" s="63"/>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row>
    <row r="287" spans="2:32">
      <c r="B287" s="27"/>
      <c r="C287" s="12"/>
      <c r="D287" s="12"/>
      <c r="E287" s="27"/>
      <c r="F287" s="22"/>
      <c r="G287" s="22"/>
      <c r="H287" s="22"/>
      <c r="I287" s="63"/>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row>
    <row r="288" spans="2:32">
      <c r="B288" s="27"/>
      <c r="C288" s="12"/>
      <c r="D288" s="12"/>
      <c r="E288" s="27"/>
      <c r="F288" s="22"/>
      <c r="G288" s="22"/>
      <c r="H288" s="22"/>
      <c r="I288" s="63"/>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row>
    <row r="289" spans="2:32">
      <c r="B289" s="27"/>
      <c r="C289" s="12"/>
      <c r="D289" s="12"/>
      <c r="E289" s="27"/>
      <c r="F289" s="22"/>
      <c r="G289" s="22"/>
      <c r="H289" s="22"/>
      <c r="I289" s="63"/>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row>
    <row r="290" spans="2:32">
      <c r="B290" s="27"/>
      <c r="C290" s="12"/>
      <c r="D290" s="12"/>
      <c r="E290" s="27"/>
      <c r="F290" s="22"/>
      <c r="G290" s="22"/>
      <c r="H290" s="22"/>
      <c r="I290" s="63"/>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row>
    <row r="291" spans="2:32">
      <c r="B291" s="27"/>
      <c r="C291" s="12"/>
      <c r="D291" s="12"/>
      <c r="E291" s="27"/>
      <c r="F291" s="22"/>
      <c r="G291" s="22"/>
      <c r="H291" s="22"/>
      <c r="I291" s="63"/>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row>
    <row r="292" spans="2:32">
      <c r="B292" s="27"/>
      <c r="C292" s="12"/>
      <c r="D292" s="12"/>
      <c r="E292" s="27"/>
      <c r="F292" s="22"/>
      <c r="G292" s="22"/>
      <c r="H292" s="22"/>
      <c r="I292" s="63"/>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row>
    <row r="293" spans="2:32">
      <c r="B293" s="27"/>
      <c r="C293" s="12"/>
      <c r="D293" s="12"/>
      <c r="E293" s="27"/>
      <c r="F293" s="22"/>
      <c r="G293" s="22"/>
      <c r="H293" s="22"/>
      <c r="I293" s="63"/>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row>
    <row r="294" spans="2:32">
      <c r="B294" s="27"/>
      <c r="C294" s="12"/>
      <c r="D294" s="12"/>
      <c r="E294" s="27"/>
      <c r="F294" s="22"/>
      <c r="G294" s="22"/>
      <c r="H294" s="22"/>
      <c r="I294" s="63"/>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row>
    <row r="295" spans="2:32">
      <c r="B295" s="27"/>
      <c r="C295" s="12"/>
      <c r="D295" s="12"/>
      <c r="E295" s="27"/>
      <c r="F295" s="22"/>
      <c r="G295" s="22"/>
      <c r="H295" s="22"/>
      <c r="I295" s="63"/>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row>
    <row r="296" spans="2:32">
      <c r="B296" s="27"/>
      <c r="C296" s="12"/>
      <c r="D296" s="12"/>
      <c r="E296" s="27"/>
      <c r="F296" s="22"/>
      <c r="G296" s="22"/>
      <c r="H296" s="22"/>
      <c r="I296" s="63"/>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row>
    <row r="297" spans="2:32">
      <c r="B297" s="27"/>
      <c r="C297" s="12"/>
      <c r="D297" s="12"/>
      <c r="E297" s="27"/>
      <c r="F297" s="22"/>
      <c r="G297" s="22"/>
      <c r="H297" s="22"/>
      <c r="I297" s="63"/>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row>
    <row r="298" spans="2:32">
      <c r="B298" s="27"/>
      <c r="C298" s="12"/>
      <c r="D298" s="12"/>
      <c r="E298" s="27"/>
      <c r="F298" s="22"/>
      <c r="G298" s="22"/>
      <c r="H298" s="22"/>
      <c r="I298" s="63"/>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row>
    <row r="299" spans="2:32">
      <c r="B299" s="27"/>
      <c r="C299" s="12"/>
      <c r="D299" s="12"/>
      <c r="E299" s="27"/>
      <c r="F299" s="22"/>
      <c r="G299" s="22"/>
      <c r="H299" s="22"/>
      <c r="I299" s="63"/>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row>
    <row r="300" spans="2:32">
      <c r="B300" s="27"/>
      <c r="C300" s="12"/>
      <c r="D300" s="12"/>
      <c r="E300" s="27"/>
      <c r="F300" s="22"/>
      <c r="G300" s="22"/>
      <c r="H300" s="22"/>
      <c r="I300" s="63"/>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row>
    <row r="301" spans="2:32">
      <c r="B301" s="27"/>
      <c r="C301" s="12"/>
      <c r="D301" s="12"/>
      <c r="E301" s="27"/>
      <c r="F301" s="22"/>
      <c r="G301" s="22"/>
      <c r="H301" s="22"/>
      <c r="I301" s="63"/>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row>
    <row r="302" spans="2:32">
      <c r="B302" s="27"/>
      <c r="C302" s="12"/>
      <c r="D302" s="12"/>
      <c r="E302" s="27"/>
      <c r="F302" s="22"/>
      <c r="G302" s="22"/>
      <c r="H302" s="22"/>
      <c r="I302" s="63"/>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row>
    <row r="303" spans="2:32">
      <c r="B303" s="27"/>
      <c r="C303" s="12"/>
      <c r="D303" s="12"/>
      <c r="E303" s="27"/>
      <c r="F303" s="22"/>
      <c r="G303" s="22"/>
      <c r="H303" s="22"/>
      <c r="I303" s="63"/>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row>
    <row r="304" spans="2:32">
      <c r="B304" s="27"/>
      <c r="C304" s="12"/>
      <c r="D304" s="12"/>
      <c r="E304" s="27"/>
      <c r="F304" s="22"/>
      <c r="G304" s="22"/>
      <c r="H304" s="22"/>
      <c r="I304" s="63"/>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row>
    <row r="305" spans="2:32">
      <c r="B305" s="27"/>
      <c r="C305" s="12"/>
      <c r="D305" s="12"/>
      <c r="E305" s="27"/>
      <c r="F305" s="22"/>
      <c r="G305" s="22"/>
      <c r="H305" s="22"/>
      <c r="I305" s="63"/>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row>
    <row r="306" spans="2:32">
      <c r="B306" s="27"/>
      <c r="C306" s="12"/>
      <c r="D306" s="12"/>
      <c r="E306" s="27"/>
      <c r="F306" s="22"/>
      <c r="G306" s="22"/>
      <c r="H306" s="22"/>
      <c r="I306" s="63"/>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row>
    <row r="307" spans="2:32">
      <c r="B307" s="27"/>
      <c r="C307" s="12"/>
      <c r="D307" s="12"/>
      <c r="E307" s="27"/>
      <c r="F307" s="22"/>
      <c r="G307" s="22"/>
      <c r="H307" s="22"/>
      <c r="I307" s="63"/>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row>
    <row r="308" spans="2:32">
      <c r="B308" s="27"/>
      <c r="C308" s="12"/>
      <c r="D308" s="12"/>
      <c r="E308" s="27"/>
      <c r="F308" s="22"/>
      <c r="G308" s="22"/>
      <c r="H308" s="22"/>
      <c r="I308" s="63"/>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row>
    <row r="309" spans="2:32">
      <c r="B309" s="27"/>
      <c r="C309" s="12"/>
      <c r="D309" s="12"/>
      <c r="E309" s="27"/>
      <c r="F309" s="22"/>
      <c r="G309" s="22"/>
      <c r="H309" s="22"/>
      <c r="I309" s="63"/>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row>
    <row r="310" spans="2:32">
      <c r="B310" s="27"/>
      <c r="C310" s="12"/>
      <c r="D310" s="12"/>
      <c r="E310" s="27"/>
      <c r="F310" s="22"/>
      <c r="G310" s="22"/>
      <c r="H310" s="22"/>
      <c r="I310" s="63"/>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row>
    <row r="311" spans="2:32">
      <c r="B311" s="27"/>
      <c r="C311" s="12"/>
      <c r="D311" s="12"/>
      <c r="E311" s="27"/>
      <c r="F311" s="22"/>
      <c r="G311" s="22"/>
      <c r="H311" s="22"/>
      <c r="I311" s="63"/>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row>
    <row r="312" spans="2:32">
      <c r="B312" s="27"/>
      <c r="C312" s="12"/>
      <c r="D312" s="12"/>
      <c r="E312" s="27"/>
      <c r="F312" s="22"/>
      <c r="G312" s="22"/>
      <c r="H312" s="22"/>
      <c r="I312" s="63"/>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row>
    <row r="313" spans="2:32">
      <c r="B313" s="27"/>
      <c r="C313" s="12"/>
      <c r="D313" s="12"/>
      <c r="E313" s="27"/>
      <c r="F313" s="22"/>
      <c r="G313" s="22"/>
      <c r="H313" s="22"/>
      <c r="I313" s="63"/>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row>
    <row r="314" spans="2:32">
      <c r="B314" s="27"/>
      <c r="C314" s="12"/>
      <c r="D314" s="12"/>
      <c r="E314" s="27"/>
      <c r="F314" s="22"/>
      <c r="G314" s="22"/>
      <c r="H314" s="22"/>
      <c r="I314" s="63"/>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row>
    <row r="315" spans="2:32">
      <c r="B315" s="27"/>
      <c r="C315" s="12"/>
      <c r="D315" s="12"/>
      <c r="E315" s="27"/>
      <c r="F315" s="22"/>
      <c r="G315" s="22"/>
      <c r="H315" s="22"/>
      <c r="I315" s="63"/>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row>
    <row r="316" spans="2:32">
      <c r="B316" s="27"/>
      <c r="C316" s="12"/>
      <c r="D316" s="12"/>
      <c r="E316" s="27"/>
      <c r="F316" s="22"/>
      <c r="G316" s="22"/>
      <c r="H316" s="22"/>
      <c r="I316" s="63"/>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row>
    <row r="317" spans="2:32">
      <c r="B317" s="27"/>
      <c r="C317" s="12"/>
      <c r="D317" s="12"/>
      <c r="E317" s="27"/>
      <c r="F317" s="22"/>
      <c r="G317" s="22"/>
      <c r="H317" s="22"/>
      <c r="I317" s="63"/>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row>
    <row r="318" spans="2:32">
      <c r="B318" s="27"/>
      <c r="C318" s="12"/>
      <c r="D318" s="12"/>
      <c r="E318" s="27"/>
      <c r="F318" s="22"/>
      <c r="G318" s="22"/>
      <c r="H318" s="22"/>
      <c r="I318" s="63"/>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row>
    <row r="319" spans="2:32">
      <c r="B319" s="27"/>
      <c r="C319" s="12"/>
      <c r="D319" s="12"/>
      <c r="E319" s="27"/>
      <c r="F319" s="22"/>
      <c r="G319" s="22"/>
      <c r="H319" s="22"/>
      <c r="I319" s="63"/>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row>
    <row r="320" spans="2:32">
      <c r="B320" s="27"/>
      <c r="C320" s="12"/>
      <c r="D320" s="12"/>
      <c r="E320" s="27"/>
      <c r="F320" s="22"/>
      <c r="G320" s="22"/>
      <c r="H320" s="22"/>
      <c r="I320" s="63"/>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row>
    <row r="321" spans="2:32">
      <c r="B321" s="27"/>
      <c r="C321" s="12"/>
      <c r="D321" s="12"/>
      <c r="E321" s="27"/>
      <c r="F321" s="22"/>
      <c r="G321" s="22"/>
      <c r="H321" s="22"/>
      <c r="I321" s="63"/>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row>
    <row r="322" spans="2:32">
      <c r="B322" s="27"/>
      <c r="C322" s="12"/>
      <c r="D322" s="12"/>
      <c r="E322" s="27"/>
      <c r="F322" s="22"/>
      <c r="G322" s="22"/>
      <c r="H322" s="22"/>
      <c r="I322" s="63"/>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row>
    <row r="323" spans="2:32">
      <c r="B323" s="27"/>
      <c r="C323" s="12"/>
      <c r="D323" s="12"/>
      <c r="E323" s="27"/>
      <c r="F323" s="22"/>
      <c r="G323" s="22"/>
      <c r="H323" s="22"/>
      <c r="I323" s="63"/>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row>
    <row r="324" spans="2:32">
      <c r="B324" s="27"/>
      <c r="C324" s="12"/>
      <c r="D324" s="12"/>
      <c r="E324" s="27"/>
      <c r="F324" s="22"/>
      <c r="G324" s="22"/>
      <c r="H324" s="22"/>
      <c r="I324" s="63"/>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row>
    <row r="325" spans="2:32">
      <c r="B325" s="27"/>
      <c r="C325" s="12"/>
      <c r="D325" s="12"/>
      <c r="E325" s="27"/>
      <c r="F325" s="22"/>
      <c r="G325" s="22"/>
      <c r="H325" s="22"/>
      <c r="I325" s="63"/>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row>
    <row r="326" spans="2:32">
      <c r="B326" s="27"/>
      <c r="C326" s="12"/>
      <c r="D326" s="12"/>
      <c r="E326" s="27"/>
      <c r="F326" s="22"/>
      <c r="G326" s="22"/>
      <c r="H326" s="22"/>
      <c r="I326" s="63"/>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row>
    <row r="327" spans="2:32">
      <c r="B327" s="27"/>
      <c r="C327" s="12"/>
      <c r="D327" s="12"/>
      <c r="E327" s="27"/>
      <c r="F327" s="22"/>
      <c r="G327" s="22"/>
      <c r="H327" s="22"/>
      <c r="I327" s="63"/>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row>
    <row r="328" spans="2:32">
      <c r="B328" s="27"/>
      <c r="C328" s="12"/>
      <c r="D328" s="12"/>
      <c r="E328" s="27"/>
      <c r="F328" s="22"/>
      <c r="G328" s="22"/>
      <c r="H328" s="22"/>
      <c r="I328" s="63"/>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row>
    <row r="329" spans="2:32">
      <c r="B329" s="27"/>
      <c r="C329" s="12"/>
      <c r="D329" s="12"/>
      <c r="E329" s="27"/>
      <c r="F329" s="22"/>
      <c r="G329" s="22"/>
      <c r="H329" s="22"/>
      <c r="I329" s="63"/>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row>
    <row r="330" spans="2:32">
      <c r="B330" s="27"/>
      <c r="C330" s="12"/>
      <c r="D330" s="12"/>
      <c r="E330" s="27"/>
      <c r="F330" s="22"/>
      <c r="G330" s="22"/>
      <c r="H330" s="22"/>
      <c r="I330" s="63"/>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row>
    <row r="331" spans="2:32">
      <c r="B331" s="27"/>
      <c r="C331" s="12"/>
      <c r="D331" s="12"/>
      <c r="E331" s="27"/>
      <c r="F331" s="22"/>
      <c r="G331" s="22"/>
      <c r="H331" s="22"/>
      <c r="I331" s="63"/>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row>
    <row r="332" spans="2:32">
      <c r="B332" s="27"/>
      <c r="C332" s="12"/>
      <c r="D332" s="12"/>
      <c r="E332" s="27"/>
      <c r="F332" s="22"/>
      <c r="G332" s="22"/>
      <c r="H332" s="22"/>
      <c r="I332" s="63"/>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row>
    <row r="333" spans="2:32">
      <c r="B333" s="27"/>
      <c r="C333" s="12"/>
      <c r="D333" s="12"/>
      <c r="E333" s="27"/>
      <c r="F333" s="22"/>
      <c r="G333" s="22"/>
      <c r="H333" s="22"/>
      <c r="I333" s="63"/>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row>
    <row r="334" spans="2:32">
      <c r="B334" s="27"/>
      <c r="C334" s="12"/>
      <c r="D334" s="12"/>
      <c r="E334" s="27"/>
      <c r="F334" s="22"/>
      <c r="G334" s="22"/>
      <c r="H334" s="22"/>
      <c r="I334" s="63"/>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row>
    <row r="335" spans="2:32">
      <c r="B335" s="27"/>
      <c r="C335" s="12"/>
      <c r="D335" s="12"/>
      <c r="E335" s="27"/>
      <c r="F335" s="22"/>
      <c r="G335" s="22"/>
      <c r="H335" s="22"/>
      <c r="I335" s="63"/>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row>
    <row r="336" spans="2:32">
      <c r="B336" s="27"/>
      <c r="C336" s="12"/>
      <c r="D336" s="12"/>
      <c r="E336" s="27"/>
      <c r="F336" s="22"/>
      <c r="G336" s="22"/>
      <c r="H336" s="22"/>
      <c r="I336" s="63"/>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row>
    <row r="337" spans="2:32">
      <c r="B337" s="27"/>
      <c r="C337" s="12"/>
      <c r="D337" s="12"/>
      <c r="E337" s="27"/>
      <c r="F337" s="22"/>
      <c r="G337" s="22"/>
      <c r="H337" s="22"/>
      <c r="I337" s="63"/>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row>
    <row r="338" spans="2:32">
      <c r="B338" s="27"/>
      <c r="C338" s="12"/>
      <c r="D338" s="12"/>
      <c r="E338" s="27"/>
      <c r="F338" s="22"/>
      <c r="G338" s="22"/>
      <c r="H338" s="22"/>
      <c r="I338" s="63"/>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row>
    <row r="339" spans="2:32">
      <c r="B339" s="27"/>
      <c r="C339" s="12"/>
      <c r="D339" s="12"/>
      <c r="E339" s="27"/>
      <c r="F339" s="22"/>
      <c r="G339" s="22"/>
      <c r="H339" s="22"/>
      <c r="I339" s="63"/>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row>
    <row r="340" spans="2:32">
      <c r="B340" s="27"/>
      <c r="C340" s="12"/>
      <c r="D340" s="12"/>
      <c r="E340" s="27"/>
      <c r="F340" s="22"/>
      <c r="G340" s="22"/>
      <c r="H340" s="22"/>
      <c r="I340" s="63"/>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row>
    <row r="341" spans="2:32">
      <c r="B341" s="27"/>
      <c r="C341" s="12"/>
      <c r="D341" s="12"/>
      <c r="E341" s="27"/>
      <c r="F341" s="22"/>
      <c r="G341" s="22"/>
      <c r="H341" s="22"/>
      <c r="I341" s="63"/>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row>
    <row r="342" spans="2:32">
      <c r="B342" s="27"/>
      <c r="C342" s="12"/>
      <c r="D342" s="12"/>
      <c r="E342" s="27"/>
      <c r="F342" s="22"/>
      <c r="G342" s="22"/>
      <c r="H342" s="22"/>
      <c r="I342" s="63"/>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row>
    <row r="343" spans="2:32">
      <c r="B343" s="27"/>
      <c r="C343" s="12"/>
      <c r="D343" s="12"/>
      <c r="E343" s="27"/>
      <c r="F343" s="22"/>
      <c r="G343" s="22"/>
      <c r="H343" s="22"/>
      <c r="I343" s="63"/>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row>
    <row r="344" spans="2:32">
      <c r="B344" s="27"/>
      <c r="C344" s="12"/>
      <c r="D344" s="12"/>
      <c r="E344" s="27"/>
      <c r="F344" s="22"/>
      <c r="G344" s="22"/>
      <c r="H344" s="22"/>
      <c r="I344" s="63"/>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row>
    <row r="345" spans="2:32">
      <c r="B345" s="27"/>
      <c r="C345" s="12"/>
      <c r="D345" s="12"/>
      <c r="E345" s="27"/>
      <c r="F345" s="22"/>
      <c r="G345" s="22"/>
      <c r="H345" s="22"/>
      <c r="I345" s="63"/>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row>
    <row r="346" spans="2:32">
      <c r="B346" s="27"/>
      <c r="C346" s="12"/>
      <c r="D346" s="12"/>
      <c r="E346" s="27"/>
      <c r="F346" s="22"/>
      <c r="G346" s="22"/>
      <c r="H346" s="22"/>
      <c r="I346" s="63"/>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row>
    <row r="347" spans="2:32">
      <c r="B347" s="27"/>
      <c r="C347" s="12"/>
      <c r="D347" s="12"/>
      <c r="E347" s="27"/>
      <c r="F347" s="22"/>
      <c r="G347" s="22"/>
      <c r="H347" s="22"/>
      <c r="I347" s="63"/>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row>
    <row r="348" spans="2:32">
      <c r="B348" s="27"/>
      <c r="C348" s="12"/>
      <c r="D348" s="12"/>
      <c r="E348" s="27"/>
      <c r="F348" s="22"/>
      <c r="G348" s="22"/>
      <c r="H348" s="22"/>
      <c r="I348" s="63"/>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row>
    <row r="349" spans="2:32">
      <c r="B349" s="27"/>
      <c r="C349" s="12"/>
      <c r="D349" s="12"/>
      <c r="E349" s="27"/>
      <c r="F349" s="22"/>
      <c r="G349" s="22"/>
      <c r="H349" s="22"/>
      <c r="I349" s="63"/>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row>
    <row r="350" spans="2:32">
      <c r="B350" s="27"/>
      <c r="C350" s="12"/>
      <c r="D350" s="12"/>
      <c r="E350" s="27"/>
      <c r="F350" s="22"/>
      <c r="G350" s="22"/>
      <c r="H350" s="22"/>
      <c r="I350" s="63"/>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row>
    <row r="351" spans="2:32">
      <c r="B351" s="27"/>
      <c r="C351" s="12"/>
      <c r="D351" s="12"/>
      <c r="E351" s="27"/>
      <c r="F351" s="22"/>
      <c r="G351" s="22"/>
      <c r="H351" s="22"/>
      <c r="I351" s="63"/>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row>
    <row r="352" spans="2:32">
      <c r="B352" s="27"/>
      <c r="C352" s="12"/>
      <c r="D352" s="12"/>
      <c r="E352" s="27"/>
      <c r="F352" s="22"/>
      <c r="G352" s="22"/>
      <c r="H352" s="22"/>
      <c r="I352" s="63"/>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row>
    <row r="353" spans="2:32">
      <c r="B353" s="27"/>
      <c r="C353" s="12"/>
      <c r="D353" s="12"/>
      <c r="E353" s="27"/>
      <c r="F353" s="22"/>
      <c r="G353" s="22"/>
      <c r="H353" s="22"/>
      <c r="I353" s="63"/>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row>
    <row r="354" spans="2:32">
      <c r="B354" s="27"/>
      <c r="C354" s="12"/>
      <c r="D354" s="12"/>
      <c r="E354" s="27"/>
      <c r="F354" s="22"/>
      <c r="G354" s="22"/>
      <c r="H354" s="22"/>
      <c r="I354" s="63"/>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row>
    <row r="355" spans="2:32">
      <c r="B355" s="27"/>
      <c r="C355" s="12"/>
      <c r="D355" s="12"/>
      <c r="E355" s="27"/>
      <c r="F355" s="22"/>
      <c r="G355" s="22"/>
      <c r="H355" s="22"/>
      <c r="I355" s="63"/>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row>
    <row r="356" spans="2:32">
      <c r="B356" s="27"/>
      <c r="C356" s="12"/>
      <c r="D356" s="12"/>
      <c r="E356" s="27"/>
      <c r="F356" s="22"/>
      <c r="G356" s="22"/>
      <c r="H356" s="22"/>
      <c r="I356" s="63"/>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row>
    <row r="357" spans="2:32">
      <c r="B357" s="27"/>
      <c r="C357" s="12"/>
      <c r="D357" s="12"/>
      <c r="E357" s="27"/>
      <c r="F357" s="22"/>
      <c r="G357" s="22"/>
      <c r="H357" s="22"/>
      <c r="I357" s="63"/>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row>
    <row r="358" spans="2:32">
      <c r="B358" s="27"/>
      <c r="C358" s="12"/>
      <c r="D358" s="12"/>
      <c r="E358" s="27"/>
      <c r="F358" s="22"/>
      <c r="G358" s="22"/>
      <c r="H358" s="22"/>
      <c r="I358" s="63"/>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row>
    <row r="359" spans="2:32">
      <c r="B359" s="27"/>
      <c r="C359" s="12"/>
      <c r="D359" s="12"/>
      <c r="E359" s="27"/>
      <c r="F359" s="22"/>
      <c r="G359" s="22"/>
      <c r="H359" s="22"/>
      <c r="I359" s="63"/>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row>
    <row r="360" spans="2:32">
      <c r="B360" s="27"/>
      <c r="C360" s="12"/>
      <c r="D360" s="12"/>
      <c r="E360" s="27"/>
      <c r="F360" s="22"/>
      <c r="G360" s="22"/>
      <c r="H360" s="22"/>
      <c r="I360" s="63"/>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row>
    <row r="361" spans="2:32">
      <c r="B361" s="27"/>
      <c r="C361" s="12"/>
      <c r="D361" s="12"/>
      <c r="E361" s="27"/>
      <c r="F361" s="22"/>
      <c r="G361" s="22"/>
      <c r="H361" s="22"/>
      <c r="I361" s="63"/>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row>
    <row r="362" spans="2:32">
      <c r="B362" s="27"/>
      <c r="C362" s="12"/>
      <c r="D362" s="12"/>
      <c r="E362" s="27"/>
      <c r="F362" s="22"/>
      <c r="G362" s="22"/>
      <c r="H362" s="22"/>
      <c r="I362" s="63"/>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row>
    <row r="363" spans="2:32">
      <c r="B363" s="27"/>
      <c r="C363" s="12"/>
      <c r="D363" s="12"/>
      <c r="E363" s="27"/>
      <c r="F363" s="22"/>
      <c r="G363" s="22"/>
      <c r="H363" s="22"/>
      <c r="I363" s="63"/>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row>
    <row r="364" spans="2:32">
      <c r="B364" s="27"/>
      <c r="C364" s="12"/>
      <c r="D364" s="12"/>
      <c r="E364" s="27"/>
      <c r="F364" s="22"/>
      <c r="G364" s="22"/>
      <c r="H364" s="22"/>
      <c r="I364" s="63"/>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row>
    <row r="365" spans="2:32">
      <c r="B365" s="27"/>
      <c r="C365" s="12"/>
      <c r="D365" s="12"/>
      <c r="E365" s="27"/>
      <c r="F365" s="22"/>
      <c r="G365" s="22"/>
      <c r="H365" s="22"/>
      <c r="I365" s="63"/>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row>
    <row r="366" spans="2:32">
      <c r="B366" s="27"/>
      <c r="C366" s="12"/>
      <c r="D366" s="12"/>
      <c r="E366" s="27"/>
      <c r="F366" s="22"/>
      <c r="G366" s="22"/>
      <c r="H366" s="22"/>
      <c r="I366" s="63"/>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row>
    <row r="367" spans="2:32">
      <c r="B367" s="27"/>
      <c r="C367" s="12"/>
      <c r="D367" s="12"/>
      <c r="E367" s="27"/>
      <c r="F367" s="22"/>
      <c r="G367" s="22"/>
      <c r="H367" s="22"/>
      <c r="I367" s="63"/>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row>
    <row r="368" spans="2:32">
      <c r="B368" s="27"/>
      <c r="C368" s="12"/>
      <c r="D368" s="12"/>
      <c r="E368" s="27"/>
      <c r="F368" s="22"/>
      <c r="G368" s="22"/>
      <c r="H368" s="22"/>
      <c r="I368" s="63"/>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row>
    <row r="369" spans="2:32">
      <c r="B369" s="27"/>
      <c r="C369" s="12"/>
      <c r="D369" s="12"/>
      <c r="E369" s="27"/>
      <c r="F369" s="22"/>
      <c r="G369" s="22"/>
      <c r="H369" s="22"/>
      <c r="I369" s="63"/>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row>
    <row r="370" spans="2:32">
      <c r="B370" s="27"/>
      <c r="C370" s="12"/>
      <c r="D370" s="12"/>
      <c r="E370" s="27"/>
      <c r="F370" s="22"/>
      <c r="G370" s="22"/>
      <c r="H370" s="22"/>
      <c r="I370" s="63"/>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row>
    <row r="371" spans="2:32">
      <c r="B371" s="27"/>
      <c r="C371" s="12"/>
      <c r="D371" s="12"/>
      <c r="E371" s="27"/>
      <c r="F371" s="22"/>
      <c r="G371" s="22"/>
      <c r="H371" s="22"/>
      <c r="I371" s="63"/>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row>
    <row r="372" spans="2:32">
      <c r="B372" s="27"/>
      <c r="C372" s="12"/>
      <c r="D372" s="12"/>
      <c r="E372" s="27"/>
      <c r="F372" s="22"/>
      <c r="G372" s="22"/>
      <c r="H372" s="22"/>
      <c r="I372" s="63"/>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row>
    <row r="373" spans="2:32">
      <c r="B373" s="27"/>
      <c r="C373" s="12"/>
      <c r="D373" s="12"/>
      <c r="E373" s="27"/>
      <c r="F373" s="22"/>
      <c r="G373" s="22"/>
      <c r="H373" s="22"/>
      <c r="I373" s="63"/>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row>
    <row r="374" spans="2:32">
      <c r="B374" s="27"/>
      <c r="C374" s="12"/>
      <c r="D374" s="12"/>
      <c r="E374" s="27"/>
      <c r="F374" s="22"/>
      <c r="G374" s="22"/>
      <c r="H374" s="22"/>
      <c r="I374" s="63"/>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row>
    <row r="375" spans="2:32">
      <c r="B375" s="27"/>
      <c r="C375" s="12"/>
      <c r="D375" s="12"/>
      <c r="E375" s="27"/>
      <c r="F375" s="22"/>
      <c r="G375" s="22"/>
      <c r="H375" s="22"/>
      <c r="I375" s="63"/>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row>
    <row r="376" spans="2:32">
      <c r="B376" s="27"/>
      <c r="C376" s="12"/>
      <c r="D376" s="12"/>
      <c r="E376" s="27"/>
      <c r="F376" s="22"/>
      <c r="G376" s="22"/>
      <c r="H376" s="22"/>
      <c r="I376" s="63"/>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row>
    <row r="377" spans="2:32">
      <c r="B377" s="27"/>
      <c r="C377" s="12"/>
      <c r="D377" s="12"/>
      <c r="E377" s="27"/>
      <c r="F377" s="22"/>
      <c r="G377" s="22"/>
      <c r="H377" s="22"/>
      <c r="I377" s="63"/>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row>
    <row r="378" spans="2:32">
      <c r="B378" s="27"/>
      <c r="C378" s="12"/>
      <c r="D378" s="12"/>
      <c r="E378" s="27"/>
      <c r="F378" s="22"/>
      <c r="G378" s="22"/>
      <c r="H378" s="22"/>
      <c r="I378" s="63"/>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row>
    <row r="379" spans="2:32">
      <c r="B379" s="27"/>
      <c r="C379" s="12"/>
      <c r="D379" s="12"/>
      <c r="E379" s="27"/>
      <c r="F379" s="22"/>
      <c r="G379" s="22"/>
      <c r="H379" s="22"/>
      <c r="I379" s="63"/>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row>
    <row r="380" spans="2:32">
      <c r="B380" s="27"/>
      <c r="C380" s="12"/>
      <c r="D380" s="12"/>
      <c r="E380" s="27"/>
      <c r="F380" s="22"/>
      <c r="G380" s="22"/>
      <c r="H380" s="22"/>
      <c r="I380" s="63"/>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row>
    <row r="381" spans="2:32">
      <c r="B381" s="27"/>
      <c r="C381" s="12"/>
      <c r="D381" s="12"/>
      <c r="E381" s="27"/>
      <c r="F381" s="22"/>
      <c r="G381" s="22"/>
      <c r="H381" s="22"/>
      <c r="I381" s="63"/>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row>
    <row r="382" spans="2:32">
      <c r="B382" s="27"/>
      <c r="C382" s="12"/>
      <c r="D382" s="12"/>
      <c r="E382" s="27"/>
      <c r="F382" s="22"/>
      <c r="G382" s="22"/>
      <c r="H382" s="22"/>
      <c r="I382" s="63"/>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row>
    <row r="383" spans="2:32">
      <c r="B383" s="27"/>
      <c r="C383" s="12"/>
      <c r="D383" s="12"/>
      <c r="E383" s="27"/>
      <c r="F383" s="22"/>
      <c r="G383" s="22"/>
      <c r="H383" s="22"/>
      <c r="I383" s="63"/>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row>
    <row r="384" spans="2:32">
      <c r="B384" s="27"/>
      <c r="C384" s="12"/>
      <c r="D384" s="12"/>
      <c r="E384" s="27"/>
      <c r="F384" s="22"/>
      <c r="G384" s="22"/>
      <c r="H384" s="22"/>
      <c r="I384" s="63"/>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row>
    <row r="385" spans="2:32">
      <c r="B385" s="27"/>
      <c r="C385" s="12"/>
      <c r="D385" s="12"/>
      <c r="E385" s="27"/>
      <c r="F385" s="22"/>
      <c r="G385" s="22"/>
      <c r="H385" s="22"/>
      <c r="I385" s="63"/>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row>
    <row r="386" spans="2:32">
      <c r="B386" s="27"/>
      <c r="C386" s="12"/>
      <c r="D386" s="12"/>
      <c r="E386" s="27"/>
      <c r="F386" s="22"/>
      <c r="G386" s="22"/>
      <c r="H386" s="22"/>
      <c r="I386" s="63"/>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row>
    <row r="387" spans="2:32">
      <c r="B387" s="27"/>
      <c r="C387" s="12"/>
      <c r="D387" s="12"/>
      <c r="E387" s="27"/>
      <c r="F387" s="22"/>
      <c r="G387" s="22"/>
      <c r="H387" s="22"/>
      <c r="I387" s="63"/>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row>
    <row r="388" spans="2:32">
      <c r="B388" s="27"/>
      <c r="C388" s="12"/>
      <c r="D388" s="12"/>
      <c r="E388" s="27"/>
      <c r="F388" s="22"/>
      <c r="G388" s="22"/>
      <c r="H388" s="22"/>
      <c r="I388" s="63"/>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row>
    <row r="389" spans="2:32">
      <c r="B389" s="27"/>
      <c r="C389" s="12"/>
      <c r="D389" s="12"/>
      <c r="E389" s="27"/>
      <c r="F389" s="22"/>
      <c r="G389" s="22"/>
      <c r="H389" s="22"/>
      <c r="I389" s="63"/>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row>
    <row r="390" spans="2:32">
      <c r="B390" s="27"/>
      <c r="C390" s="12"/>
      <c r="D390" s="12"/>
      <c r="E390" s="27"/>
      <c r="F390" s="22"/>
      <c r="G390" s="22"/>
      <c r="H390" s="22"/>
      <c r="I390" s="63"/>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row>
    <row r="391" spans="2:32">
      <c r="B391" s="27"/>
      <c r="C391" s="12"/>
      <c r="D391" s="12"/>
      <c r="E391" s="27"/>
      <c r="F391" s="22"/>
      <c r="G391" s="22"/>
      <c r="H391" s="22"/>
      <c r="I391" s="63"/>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row>
    <row r="392" spans="2:32">
      <c r="B392" s="27"/>
      <c r="C392" s="12"/>
      <c r="D392" s="12"/>
      <c r="E392" s="27"/>
      <c r="F392" s="22"/>
      <c r="G392" s="22"/>
      <c r="H392" s="22"/>
      <c r="I392" s="63"/>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row>
    <row r="393" spans="2:32">
      <c r="B393" s="27"/>
      <c r="C393" s="12"/>
      <c r="D393" s="12"/>
      <c r="E393" s="27"/>
      <c r="F393" s="22"/>
      <c r="G393" s="22"/>
      <c r="H393" s="22"/>
      <c r="I393" s="63"/>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row>
    <row r="394" spans="2:32">
      <c r="B394" s="27"/>
      <c r="C394" s="12"/>
      <c r="D394" s="12"/>
      <c r="E394" s="27"/>
      <c r="F394" s="22"/>
      <c r="G394" s="22"/>
      <c r="H394" s="22"/>
      <c r="I394" s="63"/>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row>
    <row r="395" spans="2:32">
      <c r="B395" s="27"/>
      <c r="C395" s="12"/>
      <c r="D395" s="12"/>
      <c r="E395" s="27"/>
      <c r="F395" s="22"/>
      <c r="G395" s="22"/>
      <c r="H395" s="22"/>
      <c r="I395" s="63"/>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row>
    <row r="396" spans="2:32">
      <c r="B396" s="27"/>
      <c r="C396" s="12"/>
      <c r="D396" s="12"/>
      <c r="E396" s="27"/>
      <c r="F396" s="22"/>
      <c r="G396" s="22"/>
      <c r="H396" s="22"/>
      <c r="I396" s="63"/>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row>
    <row r="397" spans="2:32">
      <c r="B397" s="27"/>
      <c r="C397" s="12"/>
      <c r="D397" s="12"/>
      <c r="E397" s="27"/>
      <c r="F397" s="22"/>
      <c r="G397" s="22"/>
      <c r="H397" s="22"/>
      <c r="I397" s="63"/>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row>
    <row r="398" spans="2:32">
      <c r="B398" s="27"/>
      <c r="C398" s="12"/>
      <c r="D398" s="12"/>
      <c r="E398" s="27"/>
      <c r="F398" s="22"/>
      <c r="G398" s="22"/>
      <c r="H398" s="22"/>
      <c r="I398" s="63"/>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row>
    <row r="399" spans="2:32">
      <c r="B399" s="27"/>
      <c r="C399" s="12"/>
      <c r="D399" s="12"/>
      <c r="E399" s="27"/>
      <c r="F399" s="22"/>
      <c r="G399" s="22"/>
      <c r="H399" s="22"/>
      <c r="I399" s="63"/>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row>
    <row r="400" spans="2:32">
      <c r="B400" s="27"/>
      <c r="C400" s="12"/>
      <c r="D400" s="12"/>
      <c r="E400" s="27"/>
      <c r="F400" s="22"/>
      <c r="G400" s="22"/>
      <c r="H400" s="22"/>
      <c r="I400" s="63"/>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row>
    <row r="401" spans="2:32">
      <c r="B401" s="27"/>
      <c r="C401" s="12"/>
      <c r="D401" s="12"/>
      <c r="E401" s="27"/>
      <c r="F401" s="22"/>
      <c r="G401" s="22"/>
      <c r="H401" s="22"/>
      <c r="I401" s="63"/>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row>
    <row r="402" spans="2:32">
      <c r="B402" s="27"/>
      <c r="C402" s="12"/>
      <c r="D402" s="12"/>
      <c r="E402" s="27"/>
      <c r="F402" s="22"/>
      <c r="G402" s="22"/>
      <c r="H402" s="22"/>
      <c r="I402" s="63"/>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row>
    <row r="403" spans="2:32">
      <c r="B403" s="27"/>
      <c r="C403" s="12"/>
      <c r="D403" s="12"/>
      <c r="E403" s="27"/>
      <c r="F403" s="22"/>
      <c r="G403" s="22"/>
      <c r="H403" s="22"/>
      <c r="I403" s="63"/>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row>
    <row r="404" spans="2:32">
      <c r="B404" s="27"/>
      <c r="C404" s="12"/>
      <c r="D404" s="12"/>
      <c r="E404" s="27"/>
      <c r="F404" s="22"/>
      <c r="G404" s="22"/>
      <c r="H404" s="22"/>
      <c r="I404" s="63"/>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row>
    <row r="405" spans="2:32">
      <c r="B405" s="27"/>
      <c r="C405" s="12"/>
      <c r="D405" s="12"/>
      <c r="E405" s="27"/>
      <c r="F405" s="22"/>
      <c r="G405" s="22"/>
      <c r="H405" s="22"/>
      <c r="I405" s="63"/>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row>
    <row r="406" spans="2:32">
      <c r="B406" s="27"/>
      <c r="C406" s="12"/>
      <c r="D406" s="12"/>
      <c r="E406" s="27"/>
      <c r="F406" s="22"/>
      <c r="G406" s="22"/>
      <c r="H406" s="22"/>
      <c r="I406" s="63"/>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row>
    <row r="407" spans="2:32">
      <c r="B407" s="27"/>
      <c r="C407" s="12"/>
      <c r="D407" s="12"/>
      <c r="E407" s="27"/>
      <c r="F407" s="22"/>
      <c r="G407" s="22"/>
      <c r="H407" s="22"/>
      <c r="I407" s="63"/>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row>
    <row r="408" spans="2:32">
      <c r="B408" s="27"/>
      <c r="C408" s="12"/>
      <c r="D408" s="12"/>
      <c r="E408" s="27"/>
      <c r="F408" s="22"/>
      <c r="G408" s="22"/>
      <c r="H408" s="22"/>
      <c r="I408" s="63"/>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row>
    <row r="409" spans="2:32">
      <c r="B409" s="27"/>
      <c r="C409" s="12"/>
      <c r="D409" s="12"/>
      <c r="E409" s="27"/>
      <c r="F409" s="22"/>
      <c r="G409" s="22"/>
      <c r="H409" s="22"/>
      <c r="I409" s="63"/>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row>
    <row r="410" spans="2:32">
      <c r="B410" s="27"/>
      <c r="C410" s="12"/>
      <c r="D410" s="12"/>
      <c r="E410" s="27"/>
      <c r="F410" s="22"/>
      <c r="G410" s="22"/>
      <c r="H410" s="22"/>
      <c r="I410" s="63"/>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row>
    <row r="411" spans="2:32">
      <c r="B411" s="27"/>
      <c r="C411" s="12"/>
      <c r="D411" s="12"/>
      <c r="E411" s="27"/>
      <c r="F411" s="22"/>
      <c r="G411" s="22"/>
      <c r="H411" s="22"/>
      <c r="I411" s="63"/>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row>
    <row r="412" spans="2:32">
      <c r="B412" s="27"/>
      <c r="C412" s="12"/>
      <c r="D412" s="12"/>
      <c r="E412" s="27"/>
      <c r="F412" s="22"/>
      <c r="G412" s="22"/>
      <c r="H412" s="22"/>
      <c r="I412" s="63"/>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row>
    <row r="413" spans="2:32">
      <c r="B413" s="27"/>
      <c r="C413" s="12"/>
      <c r="D413" s="12"/>
      <c r="E413" s="27"/>
      <c r="F413" s="22"/>
      <c r="G413" s="22"/>
      <c r="H413" s="22"/>
      <c r="I413" s="63"/>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row>
    <row r="414" spans="2:32">
      <c r="B414" s="27"/>
      <c r="C414" s="12"/>
      <c r="D414" s="12"/>
      <c r="E414" s="27"/>
      <c r="F414" s="22"/>
      <c r="G414" s="22"/>
      <c r="H414" s="22"/>
      <c r="I414" s="63"/>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row>
    <row r="415" spans="2:32">
      <c r="B415" s="27"/>
      <c r="C415" s="12"/>
      <c r="D415" s="12"/>
      <c r="E415" s="27"/>
      <c r="F415" s="22"/>
      <c r="G415" s="22"/>
      <c r="H415" s="22"/>
      <c r="I415" s="63"/>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row>
    <row r="416" spans="2:32">
      <c r="B416" s="27"/>
      <c r="C416" s="12"/>
      <c r="D416" s="12"/>
      <c r="E416" s="27"/>
      <c r="F416" s="22"/>
      <c r="G416" s="22"/>
      <c r="H416" s="22"/>
      <c r="I416" s="63"/>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row>
    <row r="417" spans="2:32">
      <c r="B417" s="27"/>
      <c r="C417" s="12"/>
      <c r="D417" s="12"/>
      <c r="E417" s="27"/>
      <c r="F417" s="22"/>
      <c r="G417" s="22"/>
      <c r="H417" s="22"/>
      <c r="I417" s="63"/>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row>
    <row r="418" spans="2:32">
      <c r="B418" s="27"/>
      <c r="C418" s="12"/>
      <c r="D418" s="12"/>
      <c r="E418" s="27"/>
      <c r="F418" s="22"/>
      <c r="G418" s="22"/>
      <c r="H418" s="22"/>
      <c r="I418" s="63"/>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row>
    <row r="419" spans="2:32">
      <c r="B419" s="27"/>
      <c r="C419" s="12"/>
      <c r="D419" s="12"/>
      <c r="E419" s="27"/>
      <c r="F419" s="22"/>
      <c r="G419" s="22"/>
      <c r="H419" s="22"/>
      <c r="I419" s="63"/>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row>
    <row r="420" spans="2:32">
      <c r="B420" s="27"/>
      <c r="C420" s="12"/>
      <c r="D420" s="12"/>
      <c r="E420" s="27"/>
      <c r="F420" s="22"/>
      <c r="G420" s="22"/>
      <c r="H420" s="22"/>
      <c r="I420" s="63"/>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row>
    <row r="421" spans="2:32">
      <c r="B421" s="27"/>
      <c r="C421" s="12"/>
      <c r="D421" s="12"/>
      <c r="E421" s="27"/>
      <c r="F421" s="22"/>
      <c r="G421" s="22"/>
      <c r="H421" s="22"/>
      <c r="I421" s="63"/>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row>
    <row r="422" spans="2:32">
      <c r="B422" s="27"/>
      <c r="C422" s="12"/>
      <c r="D422" s="12"/>
      <c r="E422" s="27"/>
      <c r="F422" s="22"/>
      <c r="G422" s="22"/>
      <c r="H422" s="22"/>
      <c r="I422" s="63"/>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row>
    <row r="423" spans="2:32">
      <c r="B423" s="27"/>
      <c r="C423" s="12"/>
      <c r="D423" s="12"/>
      <c r="E423" s="27"/>
      <c r="F423" s="22"/>
      <c r="G423" s="22"/>
      <c r="H423" s="22"/>
      <c r="I423" s="63"/>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row>
    <row r="424" spans="2:32">
      <c r="B424" s="27"/>
      <c r="C424" s="12"/>
      <c r="D424" s="12"/>
      <c r="E424" s="27"/>
      <c r="F424" s="22"/>
      <c r="G424" s="22"/>
      <c r="H424" s="22"/>
      <c r="I424" s="63"/>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row>
    <row r="425" spans="2:32">
      <c r="B425" s="27"/>
      <c r="C425" s="12"/>
      <c r="D425" s="12"/>
      <c r="E425" s="27"/>
      <c r="F425" s="22"/>
      <c r="G425" s="22"/>
      <c r="H425" s="22"/>
      <c r="I425" s="63"/>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row>
    <row r="426" spans="2:32">
      <c r="B426" s="27"/>
      <c r="C426" s="12"/>
      <c r="D426" s="12"/>
      <c r="E426" s="27"/>
      <c r="F426" s="22"/>
      <c r="G426" s="22"/>
      <c r="H426" s="22"/>
      <c r="I426" s="63"/>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row>
    <row r="427" spans="2:32">
      <c r="B427" s="27"/>
      <c r="C427" s="12"/>
      <c r="D427" s="12"/>
      <c r="E427" s="27"/>
      <c r="F427" s="22"/>
      <c r="G427" s="22"/>
      <c r="H427" s="22"/>
      <c r="I427" s="63"/>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row>
    <row r="428" spans="2:32">
      <c r="B428" s="27"/>
      <c r="C428" s="12"/>
      <c r="D428" s="12"/>
      <c r="E428" s="27"/>
      <c r="F428" s="22"/>
      <c r="G428" s="22"/>
      <c r="H428" s="22"/>
      <c r="I428" s="63"/>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row>
    <row r="429" spans="2:32">
      <c r="B429" s="27"/>
      <c r="C429" s="12"/>
      <c r="D429" s="12"/>
      <c r="E429" s="27"/>
      <c r="F429" s="22"/>
      <c r="G429" s="22"/>
      <c r="H429" s="22"/>
      <c r="I429" s="63"/>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row>
    <row r="430" spans="2:32">
      <c r="B430" s="27"/>
      <c r="C430" s="12"/>
      <c r="D430" s="12"/>
      <c r="E430" s="27"/>
      <c r="F430" s="22"/>
      <c r="G430" s="22"/>
      <c r="H430" s="22"/>
      <c r="I430" s="63"/>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row>
    <row r="431" spans="2:32">
      <c r="B431" s="27"/>
      <c r="C431" s="12"/>
      <c r="D431" s="12"/>
      <c r="E431" s="27"/>
      <c r="F431" s="22"/>
      <c r="G431" s="22"/>
      <c r="H431" s="22"/>
      <c r="I431" s="63"/>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row>
    <row r="432" spans="2:32">
      <c r="B432" s="27"/>
      <c r="C432" s="12"/>
      <c r="D432" s="12"/>
      <c r="E432" s="27"/>
      <c r="F432" s="22"/>
      <c r="G432" s="22"/>
      <c r="H432" s="22"/>
      <c r="I432" s="63"/>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row>
    <row r="433" spans="2:32">
      <c r="B433" s="27"/>
      <c r="C433" s="12"/>
      <c r="D433" s="12"/>
      <c r="E433" s="27"/>
      <c r="F433" s="22"/>
      <c r="G433" s="22"/>
      <c r="H433" s="22"/>
      <c r="I433" s="63"/>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row>
    <row r="434" spans="2:32">
      <c r="B434" s="27"/>
      <c r="C434" s="12"/>
      <c r="D434" s="12"/>
      <c r="E434" s="27"/>
      <c r="F434" s="22"/>
      <c r="G434" s="22"/>
      <c r="H434" s="22"/>
      <c r="I434" s="63"/>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row>
    <row r="435" spans="2:32">
      <c r="B435" s="27"/>
      <c r="C435" s="12"/>
      <c r="D435" s="12"/>
      <c r="E435" s="27"/>
      <c r="F435" s="22"/>
      <c r="G435" s="22"/>
      <c r="H435" s="22"/>
      <c r="I435" s="63"/>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row>
    <row r="436" spans="2:32">
      <c r="B436" s="27"/>
      <c r="C436" s="12"/>
      <c r="D436" s="12"/>
      <c r="E436" s="27"/>
      <c r="F436" s="22"/>
      <c r="G436" s="22"/>
      <c r="H436" s="22"/>
      <c r="I436" s="63"/>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row>
    <row r="437" spans="2:32">
      <c r="B437" s="27"/>
      <c r="C437" s="12"/>
      <c r="D437" s="12"/>
      <c r="E437" s="27"/>
      <c r="F437" s="22"/>
      <c r="G437" s="22"/>
      <c r="H437" s="22"/>
      <c r="I437" s="63"/>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row>
    <row r="438" spans="2:32">
      <c r="B438" s="27"/>
      <c r="C438" s="12"/>
      <c r="D438" s="12"/>
      <c r="E438" s="27"/>
      <c r="F438" s="22"/>
      <c r="G438" s="22"/>
      <c r="H438" s="22"/>
      <c r="I438" s="63"/>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row>
    <row r="439" spans="2:32">
      <c r="B439" s="27"/>
      <c r="C439" s="12"/>
      <c r="D439" s="12"/>
      <c r="E439" s="27"/>
      <c r="F439" s="22"/>
      <c r="G439" s="22"/>
      <c r="H439" s="22"/>
      <c r="I439" s="63"/>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row>
    <row r="440" spans="2:32">
      <c r="B440" s="27"/>
      <c r="C440" s="12"/>
      <c r="D440" s="12"/>
      <c r="E440" s="27"/>
      <c r="F440" s="22"/>
      <c r="G440" s="22"/>
      <c r="H440" s="22"/>
      <c r="I440" s="63"/>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row>
    <row r="441" spans="2:32">
      <c r="B441" s="27"/>
      <c r="C441" s="12"/>
      <c r="D441" s="12"/>
      <c r="E441" s="27"/>
      <c r="F441" s="22"/>
      <c r="G441" s="22"/>
      <c r="H441" s="22"/>
      <c r="I441" s="63"/>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row>
    <row r="442" spans="2:32">
      <c r="B442" s="27"/>
      <c r="C442" s="12"/>
      <c r="D442" s="12"/>
      <c r="E442" s="27"/>
      <c r="F442" s="22"/>
      <c r="G442" s="22"/>
      <c r="H442" s="22"/>
      <c r="I442" s="63"/>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row>
    <row r="443" spans="2:32">
      <c r="B443" s="27"/>
      <c r="C443" s="12"/>
      <c r="D443" s="12"/>
      <c r="E443" s="27"/>
      <c r="F443" s="22"/>
      <c r="G443" s="22"/>
      <c r="H443" s="22"/>
      <c r="I443" s="63"/>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row>
    <row r="444" spans="2:32">
      <c r="B444" s="27"/>
      <c r="C444" s="12"/>
      <c r="D444" s="12"/>
      <c r="E444" s="27"/>
      <c r="F444" s="22"/>
      <c r="G444" s="22"/>
      <c r="H444" s="22"/>
      <c r="I444" s="63"/>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row>
    <row r="445" spans="2:32">
      <c r="B445" s="27"/>
      <c r="C445" s="12"/>
      <c r="D445" s="12"/>
      <c r="E445" s="27"/>
      <c r="F445" s="22"/>
      <c r="G445" s="22"/>
      <c r="H445" s="22"/>
      <c r="I445" s="63"/>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row>
    <row r="446" spans="2:32">
      <c r="B446" s="27"/>
      <c r="C446" s="12"/>
      <c r="D446" s="12"/>
      <c r="E446" s="27"/>
      <c r="F446" s="22"/>
      <c r="G446" s="22"/>
      <c r="H446" s="22"/>
      <c r="I446" s="63"/>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row>
    <row r="447" spans="2:32">
      <c r="B447" s="27"/>
      <c r="C447" s="12"/>
      <c r="D447" s="12"/>
      <c r="E447" s="27"/>
      <c r="F447" s="22"/>
      <c r="G447" s="22"/>
      <c r="H447" s="22"/>
      <c r="I447" s="63"/>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row>
    <row r="448" spans="2:32">
      <c r="B448" s="27"/>
      <c r="C448" s="12"/>
      <c r="D448" s="12"/>
      <c r="E448" s="27"/>
      <c r="F448" s="22"/>
      <c r="G448" s="22"/>
      <c r="H448" s="22"/>
      <c r="I448" s="63"/>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row>
    <row r="449" spans="2:32">
      <c r="B449" s="27"/>
      <c r="C449" s="12"/>
      <c r="D449" s="12"/>
      <c r="E449" s="27"/>
      <c r="F449" s="22"/>
      <c r="G449" s="22"/>
      <c r="H449" s="22"/>
      <c r="I449" s="63"/>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row>
    <row r="450" spans="2:32">
      <c r="B450" s="27"/>
      <c r="C450" s="12"/>
      <c r="D450" s="12"/>
      <c r="E450" s="27"/>
      <c r="F450" s="22"/>
      <c r="G450" s="22"/>
      <c r="H450" s="22"/>
      <c r="I450" s="63"/>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row>
    <row r="451" spans="2:32">
      <c r="B451" s="27"/>
      <c r="C451" s="12"/>
      <c r="D451" s="12"/>
      <c r="E451" s="27"/>
      <c r="F451" s="22"/>
      <c r="G451" s="22"/>
      <c r="H451" s="22"/>
      <c r="I451" s="63"/>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row>
    <row r="452" spans="2:32">
      <c r="B452" s="27"/>
      <c r="C452" s="12"/>
      <c r="D452" s="12"/>
      <c r="E452" s="27"/>
      <c r="F452" s="22"/>
      <c r="G452" s="22"/>
      <c r="H452" s="22"/>
      <c r="I452" s="63"/>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row>
    <row r="453" spans="2:32">
      <c r="B453" s="27"/>
      <c r="C453" s="12"/>
      <c r="D453" s="12"/>
      <c r="E453" s="27"/>
      <c r="F453" s="22"/>
      <c r="G453" s="22"/>
      <c r="H453" s="22"/>
      <c r="I453" s="63"/>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row>
    <row r="454" spans="2:32">
      <c r="B454" s="27"/>
      <c r="C454" s="12"/>
      <c r="D454" s="12"/>
      <c r="E454" s="27"/>
      <c r="F454" s="22"/>
      <c r="G454" s="22"/>
      <c r="H454" s="22"/>
      <c r="I454" s="63"/>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row>
    <row r="455" spans="2:32">
      <c r="B455" s="27"/>
      <c r="C455" s="12"/>
      <c r="D455" s="12"/>
      <c r="E455" s="27"/>
      <c r="F455" s="22"/>
      <c r="G455" s="22"/>
      <c r="H455" s="22"/>
      <c r="I455" s="63"/>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row>
    <row r="456" spans="2:32">
      <c r="B456" s="27"/>
      <c r="C456" s="12"/>
      <c r="D456" s="12"/>
      <c r="E456" s="27"/>
      <c r="F456" s="22"/>
      <c r="G456" s="22"/>
      <c r="H456" s="22"/>
      <c r="I456" s="63"/>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row>
    <row r="457" spans="2:32">
      <c r="B457" s="27"/>
      <c r="C457" s="12"/>
      <c r="D457" s="12"/>
      <c r="E457" s="27"/>
      <c r="F457" s="22"/>
      <c r="G457" s="22"/>
      <c r="H457" s="22"/>
      <c r="I457" s="63"/>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row>
    <row r="458" spans="2:32">
      <c r="B458" s="27"/>
      <c r="C458" s="12"/>
      <c r="D458" s="12"/>
      <c r="E458" s="27"/>
      <c r="F458" s="22"/>
      <c r="G458" s="22"/>
      <c r="H458" s="22"/>
      <c r="I458" s="63"/>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row>
    <row r="459" spans="2:32">
      <c r="B459" s="27"/>
      <c r="C459" s="12"/>
      <c r="D459" s="12"/>
      <c r="E459" s="27"/>
      <c r="F459" s="22"/>
      <c r="G459" s="22"/>
      <c r="H459" s="22"/>
      <c r="I459" s="63"/>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row>
    <row r="460" spans="2:32">
      <c r="B460" s="27"/>
      <c r="C460" s="12"/>
      <c r="D460" s="12"/>
      <c r="E460" s="27"/>
      <c r="F460" s="22"/>
      <c r="G460" s="22"/>
      <c r="H460" s="22"/>
      <c r="I460" s="63"/>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row>
    <row r="461" spans="2:32">
      <c r="B461" s="27"/>
      <c r="C461" s="12"/>
      <c r="D461" s="12"/>
      <c r="E461" s="27"/>
      <c r="F461" s="22"/>
      <c r="G461" s="22"/>
      <c r="H461" s="22"/>
      <c r="I461" s="63"/>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row>
    <row r="462" spans="2:32">
      <c r="B462" s="27"/>
      <c r="C462" s="12"/>
      <c r="D462" s="12"/>
      <c r="E462" s="27"/>
      <c r="F462" s="22"/>
      <c r="G462" s="22"/>
      <c r="H462" s="22"/>
      <c r="I462" s="63"/>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row>
    <row r="463" spans="2:32">
      <c r="B463" s="27"/>
      <c r="C463" s="12"/>
      <c r="D463" s="12"/>
      <c r="E463" s="27"/>
      <c r="F463" s="22"/>
      <c r="G463" s="22"/>
      <c r="H463" s="22"/>
      <c r="I463" s="63"/>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row>
    <row r="464" spans="2:32">
      <c r="B464" s="27"/>
      <c r="C464" s="12"/>
      <c r="D464" s="12"/>
      <c r="E464" s="27"/>
      <c r="F464" s="22"/>
      <c r="G464" s="22"/>
      <c r="H464" s="22"/>
      <c r="I464" s="63"/>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row>
    <row r="465" spans="2:32">
      <c r="B465" s="27"/>
      <c r="C465" s="12"/>
      <c r="D465" s="12"/>
      <c r="E465" s="27"/>
      <c r="F465" s="22"/>
      <c r="G465" s="22"/>
      <c r="H465" s="22"/>
      <c r="I465" s="63"/>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row>
    <row r="466" spans="2:32">
      <c r="B466" s="27"/>
      <c r="C466" s="12"/>
      <c r="D466" s="12"/>
      <c r="E466" s="27"/>
      <c r="F466" s="22"/>
      <c r="G466" s="22"/>
      <c r="H466" s="22"/>
      <c r="I466" s="63"/>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row>
    <row r="467" spans="2:32">
      <c r="B467" s="27"/>
      <c r="C467" s="12"/>
      <c r="D467" s="12"/>
      <c r="E467" s="27"/>
      <c r="F467" s="22"/>
      <c r="G467" s="22"/>
      <c r="H467" s="22"/>
      <c r="I467" s="63"/>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row>
    <row r="468" spans="2:32">
      <c r="B468" s="27"/>
      <c r="C468" s="12"/>
      <c r="D468" s="12"/>
      <c r="E468" s="27"/>
      <c r="F468" s="22"/>
      <c r="G468" s="22"/>
      <c r="H468" s="22"/>
      <c r="I468" s="63"/>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row>
    <row r="469" spans="2:32">
      <c r="B469" s="27"/>
      <c r="C469" s="12"/>
      <c r="D469" s="12"/>
      <c r="E469" s="27"/>
      <c r="F469" s="22"/>
      <c r="G469" s="22"/>
      <c r="H469" s="22"/>
      <c r="I469" s="63"/>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row>
    <row r="470" spans="2:32">
      <c r="B470" s="27"/>
      <c r="C470" s="12"/>
      <c r="D470" s="12"/>
      <c r="E470" s="27"/>
      <c r="F470" s="22"/>
      <c r="G470" s="22"/>
      <c r="H470" s="22"/>
      <c r="I470" s="63"/>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row>
    <row r="471" spans="2:32">
      <c r="B471" s="27"/>
      <c r="C471" s="12"/>
      <c r="D471" s="12"/>
      <c r="E471" s="27"/>
      <c r="F471" s="22"/>
      <c r="G471" s="22"/>
      <c r="H471" s="22"/>
      <c r="I471" s="63"/>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row>
    <row r="472" spans="2:32">
      <c r="B472" s="27"/>
      <c r="C472" s="12"/>
      <c r="D472" s="12"/>
      <c r="E472" s="27"/>
      <c r="F472" s="22"/>
      <c r="G472" s="22"/>
      <c r="H472" s="22"/>
      <c r="I472" s="63"/>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row>
    <row r="473" spans="2:32">
      <c r="B473" s="27"/>
      <c r="C473" s="12"/>
      <c r="D473" s="12"/>
      <c r="E473" s="27"/>
      <c r="F473" s="22"/>
      <c r="G473" s="22"/>
      <c r="H473" s="22"/>
      <c r="I473" s="63"/>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row>
    <row r="474" spans="2:32">
      <c r="B474" s="27"/>
      <c r="C474" s="12"/>
      <c r="D474" s="12"/>
      <c r="E474" s="27"/>
      <c r="F474" s="22"/>
      <c r="G474" s="22"/>
      <c r="H474" s="22"/>
      <c r="I474" s="63"/>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row>
    <row r="475" spans="2:32">
      <c r="B475" s="27"/>
      <c r="C475" s="12"/>
      <c r="D475" s="12"/>
      <c r="E475" s="27"/>
      <c r="F475" s="22"/>
      <c r="G475" s="22"/>
      <c r="H475" s="22"/>
      <c r="I475" s="63"/>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row>
    <row r="476" spans="2:32">
      <c r="B476" s="27"/>
      <c r="C476" s="12"/>
      <c r="D476" s="12"/>
      <c r="E476" s="27"/>
      <c r="F476" s="22"/>
      <c r="G476" s="22"/>
      <c r="H476" s="22"/>
      <c r="I476" s="63"/>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row>
    <row r="477" spans="2:32">
      <c r="B477" s="27"/>
      <c r="C477" s="12"/>
      <c r="D477" s="12"/>
      <c r="E477" s="27"/>
      <c r="F477" s="22"/>
      <c r="G477" s="22"/>
      <c r="H477" s="22"/>
      <c r="I477" s="63"/>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row>
    <row r="478" spans="2:32">
      <c r="B478" s="27"/>
      <c r="C478" s="12"/>
      <c r="D478" s="12"/>
      <c r="E478" s="27"/>
      <c r="F478" s="22"/>
      <c r="G478" s="22"/>
      <c r="H478" s="22"/>
      <c r="I478" s="63"/>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row>
    <row r="479" spans="2:32">
      <c r="B479" s="27"/>
      <c r="C479" s="12"/>
      <c r="D479" s="12"/>
      <c r="E479" s="27"/>
      <c r="F479" s="22"/>
      <c r="G479" s="22"/>
      <c r="H479" s="22"/>
      <c r="I479" s="63"/>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row>
    <row r="480" spans="2:32">
      <c r="B480" s="27"/>
      <c r="C480" s="12"/>
      <c r="D480" s="12"/>
      <c r="E480" s="27"/>
      <c r="F480" s="22"/>
      <c r="G480" s="22"/>
      <c r="H480" s="22"/>
      <c r="I480" s="63"/>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row>
    <row r="481" spans="2:32">
      <c r="B481" s="27"/>
      <c r="C481" s="12"/>
      <c r="D481" s="12"/>
      <c r="E481" s="27"/>
      <c r="F481" s="22"/>
      <c r="G481" s="22"/>
      <c r="H481" s="22"/>
      <c r="I481" s="63"/>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row>
    <row r="482" spans="2:32">
      <c r="B482" s="27"/>
      <c r="C482" s="12"/>
      <c r="D482" s="12"/>
      <c r="E482" s="27"/>
      <c r="F482" s="22"/>
      <c r="G482" s="22"/>
      <c r="H482" s="22"/>
      <c r="I482" s="63"/>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row>
    <row r="483" spans="2:32">
      <c r="B483" s="27"/>
      <c r="C483" s="12"/>
      <c r="D483" s="12"/>
      <c r="E483" s="27"/>
      <c r="F483" s="22"/>
      <c r="G483" s="22"/>
      <c r="H483" s="22"/>
      <c r="I483" s="63"/>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row>
    <row r="484" spans="2:32">
      <c r="B484" s="27"/>
      <c r="C484" s="12"/>
      <c r="D484" s="12"/>
      <c r="E484" s="27"/>
      <c r="F484" s="22"/>
      <c r="G484" s="22"/>
      <c r="H484" s="22"/>
      <c r="I484" s="63"/>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row>
    <row r="485" spans="2:32">
      <c r="B485" s="27"/>
      <c r="C485" s="12"/>
      <c r="D485" s="12"/>
      <c r="E485" s="27"/>
      <c r="F485" s="22"/>
      <c r="G485" s="22"/>
      <c r="H485" s="22"/>
      <c r="I485" s="63"/>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row>
    <row r="486" spans="2:32">
      <c r="B486" s="27"/>
      <c r="C486" s="12"/>
      <c r="D486" s="12"/>
      <c r="E486" s="27"/>
      <c r="F486" s="22"/>
      <c r="G486" s="22"/>
      <c r="H486" s="22"/>
      <c r="I486" s="63"/>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row>
    <row r="487" spans="2:32">
      <c r="B487" s="27"/>
      <c r="C487" s="12"/>
      <c r="D487" s="12"/>
      <c r="E487" s="27"/>
      <c r="F487" s="22"/>
      <c r="G487" s="22"/>
      <c r="H487" s="22"/>
      <c r="I487" s="63"/>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row>
    <row r="488" spans="2:32">
      <c r="B488" s="27"/>
      <c r="C488" s="12"/>
      <c r="D488" s="12"/>
      <c r="E488" s="27"/>
      <c r="F488" s="22"/>
      <c r="G488" s="22"/>
      <c r="H488" s="22"/>
      <c r="I488" s="63"/>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row>
    <row r="489" spans="2:32">
      <c r="B489" s="27"/>
      <c r="C489" s="12"/>
      <c r="D489" s="12"/>
      <c r="E489" s="27"/>
      <c r="F489" s="22"/>
      <c r="G489" s="22"/>
      <c r="H489" s="22"/>
      <c r="I489" s="63"/>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row>
    <row r="490" spans="2:32">
      <c r="B490" s="27"/>
      <c r="C490" s="12"/>
      <c r="D490" s="12"/>
      <c r="E490" s="27"/>
      <c r="F490" s="22"/>
      <c r="G490" s="22"/>
      <c r="H490" s="22"/>
      <c r="I490" s="63"/>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row>
    <row r="491" spans="2:32">
      <c r="B491" s="27"/>
      <c r="C491" s="12"/>
      <c r="D491" s="12"/>
      <c r="E491" s="27"/>
      <c r="F491" s="22"/>
      <c r="G491" s="22"/>
      <c r="H491" s="22"/>
      <c r="I491" s="63"/>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row>
    <row r="492" spans="2:32">
      <c r="B492" s="27"/>
      <c r="C492" s="12"/>
      <c r="D492" s="12"/>
      <c r="E492" s="27"/>
      <c r="F492" s="22"/>
      <c r="G492" s="22"/>
      <c r="H492" s="22"/>
      <c r="I492" s="63"/>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row>
    <row r="493" spans="2:32">
      <c r="B493" s="27"/>
      <c r="C493" s="12"/>
      <c r="D493" s="12"/>
      <c r="E493" s="27"/>
      <c r="F493" s="22"/>
      <c r="G493" s="22"/>
      <c r="H493" s="22"/>
      <c r="I493" s="63"/>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row>
    <row r="494" spans="2:32">
      <c r="B494" s="27"/>
      <c r="C494" s="12"/>
      <c r="D494" s="12"/>
      <c r="E494" s="27"/>
      <c r="F494" s="22"/>
      <c r="G494" s="22"/>
      <c r="H494" s="22"/>
      <c r="I494" s="63"/>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row>
    <row r="495" spans="2:32">
      <c r="B495" s="27"/>
      <c r="C495" s="12"/>
      <c r="D495" s="12"/>
      <c r="E495" s="27"/>
      <c r="F495" s="22"/>
      <c r="G495" s="22"/>
      <c r="H495" s="22"/>
      <c r="I495" s="63"/>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row>
    <row r="496" spans="2:32">
      <c r="B496" s="27"/>
      <c r="C496" s="12"/>
      <c r="D496" s="12"/>
      <c r="E496" s="27"/>
      <c r="F496" s="22"/>
      <c r="G496" s="22"/>
      <c r="H496" s="22"/>
      <c r="I496" s="63"/>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row>
    <row r="497" spans="2:32">
      <c r="B497" s="27"/>
      <c r="C497" s="12"/>
      <c r="D497" s="12"/>
      <c r="E497" s="27"/>
      <c r="F497" s="22"/>
      <c r="G497" s="22"/>
      <c r="H497" s="22"/>
      <c r="I497" s="63"/>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row>
    <row r="498" spans="2:32">
      <c r="B498" s="27"/>
      <c r="C498" s="12"/>
      <c r="D498" s="12"/>
      <c r="E498" s="27"/>
      <c r="F498" s="22"/>
      <c r="G498" s="22"/>
      <c r="H498" s="22"/>
      <c r="I498" s="63"/>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row>
    <row r="499" spans="2:32">
      <c r="B499" s="27"/>
      <c r="C499" s="12"/>
      <c r="D499" s="12"/>
      <c r="E499" s="27"/>
      <c r="F499" s="22"/>
      <c r="G499" s="22"/>
      <c r="H499" s="22"/>
      <c r="I499" s="63"/>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row>
    <row r="500" spans="2:32">
      <c r="B500" s="27"/>
      <c r="C500" s="12"/>
      <c r="D500" s="12"/>
      <c r="E500" s="27"/>
      <c r="F500" s="22"/>
      <c r="G500" s="22"/>
      <c r="H500" s="22"/>
      <c r="I500" s="63"/>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row>
    <row r="501" spans="2:32">
      <c r="B501" s="27"/>
      <c r="C501" s="12"/>
      <c r="D501" s="12"/>
      <c r="E501" s="27"/>
      <c r="F501" s="22"/>
      <c r="G501" s="22"/>
      <c r="H501" s="22"/>
      <c r="I501" s="63"/>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row>
    <row r="502" spans="2:32">
      <c r="B502" s="27"/>
      <c r="C502" s="12"/>
      <c r="D502" s="12"/>
      <c r="E502" s="27"/>
      <c r="F502" s="22"/>
      <c r="G502" s="22"/>
      <c r="H502" s="22"/>
      <c r="I502" s="63"/>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row>
    <row r="503" spans="2:32">
      <c r="B503" s="27"/>
      <c r="C503" s="12"/>
      <c r="D503" s="12"/>
      <c r="E503" s="27"/>
      <c r="F503" s="22"/>
      <c r="G503" s="22"/>
      <c r="H503" s="22"/>
      <c r="I503" s="63"/>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row>
    <row r="504" spans="2:32">
      <c r="B504" s="27"/>
      <c r="C504" s="12"/>
      <c r="D504" s="12"/>
      <c r="E504" s="27"/>
      <c r="F504" s="22"/>
      <c r="G504" s="22"/>
      <c r="H504" s="22"/>
      <c r="I504" s="63"/>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row>
    <row r="505" spans="2:32">
      <c r="B505" s="27"/>
      <c r="C505" s="12"/>
      <c r="D505" s="12"/>
      <c r="E505" s="27"/>
      <c r="F505" s="22"/>
      <c r="G505" s="22"/>
      <c r="H505" s="22"/>
      <c r="I505" s="63"/>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row>
    <row r="506" spans="2:32">
      <c r="B506" s="27"/>
      <c r="C506" s="12"/>
      <c r="D506" s="12"/>
      <c r="E506" s="27"/>
      <c r="F506" s="22"/>
      <c r="G506" s="22"/>
      <c r="H506" s="22"/>
      <c r="I506" s="63"/>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row>
    <row r="507" spans="2:32">
      <c r="B507" s="27"/>
      <c r="C507" s="12"/>
      <c r="D507" s="12"/>
      <c r="E507" s="27"/>
      <c r="F507" s="22"/>
      <c r="G507" s="22"/>
      <c r="H507" s="22"/>
      <c r="I507" s="63"/>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row>
    <row r="508" spans="2:32">
      <c r="B508" s="27"/>
      <c r="C508" s="12"/>
      <c r="D508" s="12"/>
      <c r="E508" s="27"/>
      <c r="F508" s="22"/>
      <c r="G508" s="22"/>
      <c r="H508" s="22"/>
      <c r="I508" s="63"/>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row>
    <row r="509" spans="2:32">
      <c r="B509" s="27"/>
      <c r="C509" s="12"/>
      <c r="D509" s="12"/>
      <c r="E509" s="27"/>
      <c r="F509" s="22"/>
      <c r="G509" s="22"/>
      <c r="H509" s="22"/>
      <c r="I509" s="63"/>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row>
    <row r="510" spans="2:32">
      <c r="B510" s="27"/>
      <c r="C510" s="12"/>
      <c r="D510" s="12"/>
      <c r="E510" s="27"/>
      <c r="F510" s="22"/>
      <c r="G510" s="22"/>
      <c r="H510" s="22"/>
      <c r="I510" s="63"/>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row>
    <row r="511" spans="2:32">
      <c r="B511" s="27"/>
      <c r="C511" s="12"/>
      <c r="D511" s="12"/>
      <c r="E511" s="27"/>
      <c r="F511" s="22"/>
      <c r="G511" s="22"/>
      <c r="H511" s="22"/>
      <c r="I511" s="63"/>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row>
    <row r="512" spans="2:32">
      <c r="B512" s="27"/>
      <c r="C512" s="12"/>
      <c r="D512" s="12"/>
      <c r="E512" s="27"/>
      <c r="F512" s="22"/>
      <c r="G512" s="22"/>
      <c r="H512" s="22"/>
      <c r="I512" s="63"/>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row>
    <row r="513" spans="2:32">
      <c r="B513" s="27"/>
      <c r="C513" s="12"/>
      <c r="D513" s="12"/>
      <c r="E513" s="27"/>
      <c r="F513" s="22"/>
      <c r="G513" s="22"/>
      <c r="H513" s="22"/>
      <c r="I513" s="63"/>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row>
    <row r="514" spans="2:32">
      <c r="B514" s="27"/>
      <c r="C514" s="12"/>
      <c r="D514" s="12"/>
      <c r="E514" s="27"/>
      <c r="F514" s="22"/>
      <c r="G514" s="22"/>
      <c r="H514" s="22"/>
      <c r="I514" s="63"/>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row>
    <row r="515" spans="2:32">
      <c r="B515" s="27"/>
      <c r="C515" s="12"/>
      <c r="D515" s="12"/>
      <c r="E515" s="27"/>
      <c r="F515" s="22"/>
      <c r="G515" s="22"/>
      <c r="H515" s="22"/>
      <c r="I515" s="63"/>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row>
    <row r="516" spans="2:32">
      <c r="B516" s="27"/>
      <c r="C516" s="12"/>
      <c r="D516" s="12"/>
      <c r="E516" s="27"/>
      <c r="F516" s="22"/>
      <c r="G516" s="22"/>
      <c r="H516" s="22"/>
      <c r="I516" s="63"/>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row>
    <row r="517" spans="2:32">
      <c r="B517" s="27"/>
      <c r="C517" s="12"/>
      <c r="D517" s="12"/>
      <c r="E517" s="27"/>
      <c r="F517" s="22"/>
      <c r="G517" s="22"/>
      <c r="H517" s="22"/>
      <c r="I517" s="63"/>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row>
    <row r="518" spans="2:32">
      <c r="B518" s="27"/>
      <c r="C518" s="12"/>
      <c r="D518" s="12"/>
      <c r="E518" s="27"/>
      <c r="F518" s="22"/>
      <c r="G518" s="22"/>
      <c r="H518" s="22"/>
      <c r="I518" s="63"/>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row>
    <row r="519" spans="2:32">
      <c r="B519" s="27"/>
      <c r="C519" s="12"/>
      <c r="D519" s="12"/>
      <c r="E519" s="27"/>
      <c r="F519" s="22"/>
      <c r="G519" s="22"/>
      <c r="H519" s="22"/>
      <c r="I519" s="63"/>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row>
    <row r="520" spans="2:32">
      <c r="B520" s="27"/>
      <c r="C520" s="12"/>
      <c r="D520" s="12"/>
      <c r="E520" s="27"/>
      <c r="F520" s="22"/>
      <c r="G520" s="22"/>
      <c r="H520" s="22"/>
      <c r="I520" s="63"/>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row>
    <row r="521" spans="2:32">
      <c r="B521" s="27"/>
      <c r="C521" s="12"/>
      <c r="D521" s="12"/>
      <c r="E521" s="27"/>
      <c r="F521" s="22"/>
      <c r="G521" s="22"/>
      <c r="H521" s="22"/>
      <c r="I521" s="63"/>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row>
    <row r="522" spans="2:32">
      <c r="B522" s="27"/>
      <c r="C522" s="12"/>
      <c r="D522" s="12"/>
      <c r="E522" s="27"/>
      <c r="F522" s="22"/>
      <c r="G522" s="22"/>
      <c r="H522" s="22"/>
      <c r="I522" s="63"/>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row>
    <row r="523" spans="2:32">
      <c r="B523" s="27"/>
      <c r="C523" s="12"/>
      <c r="D523" s="12"/>
      <c r="E523" s="27"/>
      <c r="F523" s="22"/>
      <c r="G523" s="22"/>
      <c r="H523" s="22"/>
      <c r="I523" s="63"/>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row>
    <row r="524" spans="2:32">
      <c r="B524" s="27"/>
      <c r="C524" s="12"/>
      <c r="D524" s="12"/>
      <c r="E524" s="27"/>
      <c r="F524" s="22"/>
      <c r="G524" s="22"/>
      <c r="H524" s="22"/>
      <c r="I524" s="63"/>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row>
    <row r="525" spans="2:32">
      <c r="B525" s="27"/>
      <c r="C525" s="12"/>
      <c r="D525" s="12"/>
      <c r="E525" s="27"/>
      <c r="F525" s="22"/>
      <c r="G525" s="22"/>
      <c r="H525" s="22"/>
      <c r="I525" s="63"/>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row>
    <row r="526" spans="2:32">
      <c r="B526" s="27"/>
      <c r="C526" s="12"/>
      <c r="D526" s="12"/>
      <c r="E526" s="27"/>
      <c r="F526" s="22"/>
      <c r="G526" s="22"/>
      <c r="H526" s="22"/>
      <c r="I526" s="63"/>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row>
    <row r="527" spans="2:32">
      <c r="B527" s="27"/>
      <c r="C527" s="12"/>
      <c r="D527" s="12"/>
      <c r="E527" s="27"/>
      <c r="F527" s="22"/>
      <c r="G527" s="22"/>
      <c r="H527" s="22"/>
      <c r="I527" s="63"/>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row>
    <row r="528" spans="2:32">
      <c r="B528" s="27"/>
      <c r="C528" s="12"/>
      <c r="D528" s="12"/>
      <c r="E528" s="27"/>
      <c r="F528" s="22"/>
      <c r="G528" s="22"/>
      <c r="H528" s="22"/>
      <c r="I528" s="63"/>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row>
    <row r="529" spans="2:32">
      <c r="B529" s="27"/>
      <c r="C529" s="12"/>
      <c r="D529" s="12"/>
      <c r="E529" s="27"/>
      <c r="F529" s="22"/>
      <c r="G529" s="22"/>
      <c r="H529" s="22"/>
      <c r="I529" s="63"/>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row>
    <row r="530" spans="2:32">
      <c r="B530" s="27"/>
      <c r="C530" s="12"/>
      <c r="D530" s="12"/>
      <c r="E530" s="27"/>
      <c r="F530" s="22"/>
      <c r="G530" s="22"/>
      <c r="H530" s="22"/>
      <c r="I530" s="63"/>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row>
    <row r="531" spans="2:32">
      <c r="B531" s="27"/>
      <c r="C531" s="12"/>
      <c r="D531" s="12"/>
      <c r="E531" s="27"/>
      <c r="F531" s="22"/>
      <c r="G531" s="22"/>
      <c r="H531" s="22"/>
      <c r="I531" s="63"/>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row>
    <row r="532" spans="2:32">
      <c r="B532" s="27"/>
      <c r="C532" s="12"/>
      <c r="D532" s="12"/>
      <c r="E532" s="27"/>
      <c r="F532" s="22"/>
      <c r="G532" s="22"/>
      <c r="H532" s="22"/>
      <c r="I532" s="63"/>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row>
    <row r="533" spans="2:32">
      <c r="B533" s="27"/>
      <c r="C533" s="12"/>
      <c r="D533" s="12"/>
      <c r="E533" s="27"/>
      <c r="F533" s="22"/>
      <c r="G533" s="22"/>
      <c r="H533" s="22"/>
      <c r="I533" s="63"/>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row>
    <row r="534" spans="2:32">
      <c r="B534" s="27"/>
      <c r="C534" s="12"/>
      <c r="D534" s="12"/>
      <c r="E534" s="27"/>
      <c r="F534" s="22"/>
      <c r="G534" s="22"/>
      <c r="H534" s="22"/>
      <c r="I534" s="63"/>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row>
    <row r="535" spans="2:32">
      <c r="B535" s="27"/>
      <c r="C535" s="12"/>
      <c r="D535" s="12"/>
      <c r="E535" s="27"/>
      <c r="F535" s="22"/>
      <c r="G535" s="22"/>
      <c r="H535" s="22"/>
      <c r="I535" s="63"/>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row>
    <row r="536" spans="2:32">
      <c r="B536" s="27"/>
      <c r="C536" s="12"/>
      <c r="D536" s="12"/>
      <c r="E536" s="27"/>
      <c r="F536" s="22"/>
      <c r="G536" s="22"/>
      <c r="H536" s="22"/>
      <c r="I536" s="63"/>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row>
    <row r="537" spans="2:32">
      <c r="B537" s="27"/>
      <c r="C537" s="12"/>
      <c r="D537" s="12"/>
      <c r="E537" s="27"/>
      <c r="F537" s="22"/>
      <c r="G537" s="22"/>
      <c r="H537" s="22"/>
      <c r="I537" s="63"/>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row>
    <row r="538" spans="2:32">
      <c r="B538" s="27"/>
      <c r="C538" s="12"/>
      <c r="D538" s="12"/>
      <c r="E538" s="27"/>
      <c r="F538" s="22"/>
      <c r="G538" s="22"/>
      <c r="H538" s="22"/>
      <c r="I538" s="63"/>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row>
    <row r="539" spans="2:32">
      <c r="B539" s="27"/>
      <c r="C539" s="12"/>
      <c r="D539" s="12"/>
      <c r="E539" s="27"/>
      <c r="F539" s="22"/>
      <c r="G539" s="22"/>
      <c r="H539" s="22"/>
      <c r="I539" s="63"/>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row>
    <row r="540" spans="2:32">
      <c r="B540" s="27"/>
      <c r="C540" s="12"/>
      <c r="D540" s="12"/>
      <c r="E540" s="27"/>
      <c r="F540" s="22"/>
      <c r="G540" s="22"/>
      <c r="H540" s="22"/>
      <c r="I540" s="63"/>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row>
    <row r="541" spans="2:32">
      <c r="B541" s="27"/>
      <c r="C541" s="12"/>
      <c r="D541" s="12"/>
      <c r="E541" s="27"/>
      <c r="F541" s="22"/>
      <c r="G541" s="22"/>
      <c r="H541" s="22"/>
      <c r="I541" s="63"/>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row>
    <row r="542" spans="2:32">
      <c r="B542" s="27"/>
      <c r="C542" s="12"/>
      <c r="D542" s="12"/>
      <c r="E542" s="27"/>
      <c r="F542" s="22"/>
      <c r="G542" s="22"/>
      <c r="H542" s="22"/>
      <c r="I542" s="63"/>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row>
    <row r="543" spans="2:32">
      <c r="B543" s="27"/>
      <c r="C543" s="12"/>
      <c r="D543" s="12"/>
      <c r="E543" s="27"/>
      <c r="F543" s="22"/>
      <c r="G543" s="22"/>
      <c r="H543" s="22"/>
      <c r="I543" s="63"/>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row>
    <row r="544" spans="2:32">
      <c r="B544" s="27"/>
      <c r="C544" s="12"/>
      <c r="D544" s="12"/>
      <c r="E544" s="27"/>
      <c r="F544" s="22"/>
      <c r="G544" s="22"/>
      <c r="H544" s="22"/>
      <c r="I544" s="63"/>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row>
    <row r="545" spans="2:32">
      <c r="B545" s="27"/>
      <c r="C545" s="12"/>
      <c r="D545" s="12"/>
      <c r="E545" s="27"/>
      <c r="F545" s="22"/>
      <c r="G545" s="22"/>
      <c r="H545" s="22"/>
      <c r="I545" s="63"/>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row>
    <row r="546" spans="2:32">
      <c r="B546" s="27"/>
      <c r="C546" s="12"/>
      <c r="D546" s="12"/>
      <c r="E546" s="27"/>
      <c r="F546" s="22"/>
      <c r="G546" s="22"/>
      <c r="H546" s="22"/>
      <c r="I546" s="63"/>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row>
    <row r="547" spans="2:32">
      <c r="B547" s="27"/>
      <c r="C547" s="12"/>
      <c r="D547" s="12"/>
      <c r="E547" s="27"/>
      <c r="F547" s="22"/>
      <c r="G547" s="22"/>
      <c r="H547" s="22"/>
      <c r="I547" s="63"/>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row>
    <row r="548" spans="2:32">
      <c r="B548" s="27"/>
      <c r="C548" s="12"/>
      <c r="D548" s="12"/>
      <c r="E548" s="27"/>
      <c r="F548" s="22"/>
      <c r="G548" s="22"/>
      <c r="H548" s="22"/>
      <c r="I548" s="63"/>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row>
    <row r="549" spans="2:32">
      <c r="B549" s="27"/>
      <c r="C549" s="12"/>
      <c r="D549" s="12"/>
      <c r="E549" s="27"/>
      <c r="F549" s="22"/>
      <c r="G549" s="22"/>
      <c r="H549" s="22"/>
      <c r="I549" s="63"/>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row>
    <row r="550" spans="2:32">
      <c r="B550" s="27"/>
      <c r="C550" s="12"/>
      <c r="D550" s="12"/>
      <c r="E550" s="27"/>
      <c r="F550" s="22"/>
      <c r="G550" s="22"/>
      <c r="H550" s="22"/>
      <c r="I550" s="63"/>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row>
    <row r="551" spans="2:32">
      <c r="B551" s="27"/>
      <c r="C551" s="12"/>
      <c r="D551" s="12"/>
      <c r="E551" s="27"/>
      <c r="F551" s="22"/>
      <c r="G551" s="22"/>
      <c r="H551" s="22"/>
      <c r="I551" s="63"/>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row>
    <row r="552" spans="2:32">
      <c r="B552" s="27"/>
      <c r="C552" s="12"/>
      <c r="D552" s="12"/>
      <c r="E552" s="27"/>
      <c r="F552" s="22"/>
      <c r="G552" s="22"/>
      <c r="H552" s="22"/>
      <c r="I552" s="63"/>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row>
    <row r="553" spans="2:32">
      <c r="B553" s="27"/>
      <c r="C553" s="12"/>
      <c r="D553" s="12"/>
      <c r="E553" s="27"/>
      <c r="F553" s="22"/>
      <c r="G553" s="22"/>
      <c r="H553" s="22"/>
      <c r="I553" s="63"/>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row>
    <row r="554" spans="2:32">
      <c r="B554" s="27"/>
      <c r="C554" s="12"/>
      <c r="D554" s="12"/>
      <c r="E554" s="27"/>
      <c r="F554" s="22"/>
      <c r="G554" s="22"/>
      <c r="H554" s="22"/>
      <c r="I554" s="63"/>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row>
    <row r="555" spans="2:32">
      <c r="B555" s="27"/>
      <c r="C555" s="12"/>
      <c r="D555" s="12"/>
      <c r="E555" s="27"/>
      <c r="F555" s="22"/>
      <c r="G555" s="22"/>
      <c r="H555" s="22"/>
      <c r="I555" s="63"/>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row>
    <row r="556" spans="2:32">
      <c r="B556" s="27"/>
      <c r="C556" s="12"/>
      <c r="D556" s="12"/>
      <c r="E556" s="27"/>
      <c r="F556" s="22"/>
      <c r="G556" s="22"/>
      <c r="H556" s="22"/>
      <c r="I556" s="63"/>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row>
    <row r="557" spans="2:32">
      <c r="B557" s="27"/>
      <c r="C557" s="12"/>
      <c r="D557" s="12"/>
      <c r="E557" s="27"/>
      <c r="F557" s="22"/>
      <c r="G557" s="22"/>
      <c r="H557" s="22"/>
      <c r="I557" s="63"/>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row>
    <row r="558" spans="2:32">
      <c r="B558" s="27"/>
      <c r="C558" s="12"/>
      <c r="D558" s="12"/>
      <c r="E558" s="27"/>
      <c r="F558" s="22"/>
      <c r="G558" s="22"/>
      <c r="H558" s="22"/>
      <c r="I558" s="63"/>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row>
    <row r="559" spans="2:32">
      <c r="B559" s="27"/>
      <c r="C559" s="12"/>
      <c r="D559" s="12"/>
      <c r="E559" s="27"/>
      <c r="F559" s="22"/>
      <c r="G559" s="22"/>
      <c r="H559" s="22"/>
      <c r="I559" s="63"/>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row>
    <row r="560" spans="2:32">
      <c r="B560" s="27"/>
      <c r="C560" s="12"/>
      <c r="D560" s="12"/>
      <c r="E560" s="27"/>
      <c r="F560" s="22"/>
      <c r="G560" s="22"/>
      <c r="H560" s="22"/>
      <c r="I560" s="63"/>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row>
    <row r="561" spans="2:32">
      <c r="B561" s="27"/>
      <c r="C561" s="12"/>
      <c r="D561" s="12"/>
      <c r="E561" s="27"/>
      <c r="F561" s="22"/>
      <c r="G561" s="22"/>
      <c r="H561" s="22"/>
      <c r="I561" s="63"/>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row>
    <row r="562" spans="2:32">
      <c r="B562" s="27"/>
      <c r="C562" s="12"/>
      <c r="D562" s="12"/>
      <c r="E562" s="27"/>
      <c r="F562" s="22"/>
      <c r="G562" s="22"/>
      <c r="H562" s="22"/>
      <c r="I562" s="63"/>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row>
    <row r="563" spans="2:32">
      <c r="B563" s="27"/>
      <c r="C563" s="12"/>
      <c r="D563" s="12"/>
      <c r="E563" s="27"/>
      <c r="F563" s="22"/>
      <c r="G563" s="22"/>
      <c r="H563" s="22"/>
      <c r="I563" s="63"/>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row>
    <row r="564" spans="2:32">
      <c r="B564" s="27"/>
      <c r="C564" s="12"/>
      <c r="D564" s="12"/>
      <c r="E564" s="27"/>
      <c r="F564" s="22"/>
      <c r="G564" s="22"/>
      <c r="H564" s="22"/>
      <c r="I564" s="63"/>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row>
    <row r="565" spans="2:32">
      <c r="B565" s="27"/>
      <c r="C565" s="12"/>
      <c r="D565" s="12"/>
      <c r="E565" s="27"/>
      <c r="F565" s="22"/>
      <c r="G565" s="22"/>
      <c r="H565" s="22"/>
      <c r="I565" s="63"/>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row>
    <row r="566" spans="2:32">
      <c r="B566" s="27"/>
      <c r="C566" s="12"/>
      <c r="D566" s="12"/>
      <c r="E566" s="27"/>
      <c r="F566" s="22"/>
      <c r="G566" s="22"/>
      <c r="H566" s="22"/>
      <c r="I566" s="63"/>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row>
    <row r="567" spans="2:32">
      <c r="B567" s="27"/>
      <c r="C567" s="12"/>
      <c r="D567" s="12"/>
      <c r="E567" s="27"/>
      <c r="F567" s="22"/>
      <c r="G567" s="22"/>
      <c r="H567" s="22"/>
      <c r="I567" s="63"/>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row>
    <row r="568" spans="2:32">
      <c r="B568" s="27"/>
      <c r="C568" s="12"/>
      <c r="D568" s="12"/>
      <c r="E568" s="27"/>
      <c r="F568" s="22"/>
      <c r="G568" s="22"/>
      <c r="H568" s="22"/>
      <c r="I568" s="63"/>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row>
    <row r="569" spans="2:32">
      <c r="B569" s="27"/>
      <c r="C569" s="12"/>
      <c r="D569" s="12"/>
      <c r="E569" s="27"/>
      <c r="F569" s="22"/>
      <c r="G569" s="22"/>
      <c r="H569" s="22"/>
      <c r="I569" s="63"/>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row>
    <row r="570" spans="2:32">
      <c r="B570" s="27"/>
      <c r="C570" s="12"/>
      <c r="D570" s="12"/>
      <c r="E570" s="27"/>
      <c r="F570" s="22"/>
      <c r="G570" s="22"/>
      <c r="H570" s="22"/>
      <c r="I570" s="63"/>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row>
    <row r="571" spans="2:32">
      <c r="B571" s="27"/>
      <c r="C571" s="12"/>
      <c r="D571" s="12"/>
      <c r="E571" s="27"/>
      <c r="F571" s="22"/>
      <c r="G571" s="22"/>
      <c r="H571" s="22"/>
      <c r="I571" s="63"/>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row>
    <row r="572" spans="2:32">
      <c r="B572" s="27"/>
      <c r="C572" s="12"/>
      <c r="D572" s="12"/>
      <c r="E572" s="27"/>
      <c r="F572" s="22"/>
      <c r="G572" s="22"/>
      <c r="H572" s="22"/>
      <c r="I572" s="63"/>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row>
    <row r="573" spans="2:32">
      <c r="B573" s="27"/>
      <c r="C573" s="12"/>
      <c r="D573" s="12"/>
      <c r="E573" s="27"/>
      <c r="F573" s="22"/>
      <c r="G573" s="22"/>
      <c r="H573" s="22"/>
      <c r="I573" s="63"/>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row>
    <row r="574" spans="2:32">
      <c r="B574" s="27"/>
      <c r="C574" s="12"/>
      <c r="D574" s="12"/>
      <c r="E574" s="27"/>
      <c r="F574" s="22"/>
      <c r="G574" s="22"/>
      <c r="H574" s="22"/>
      <c r="I574" s="63"/>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row>
    <row r="575" spans="2:32">
      <c r="B575" s="27"/>
      <c r="C575" s="12"/>
      <c r="D575" s="12"/>
      <c r="E575" s="27"/>
      <c r="F575" s="22"/>
      <c r="G575" s="22"/>
      <c r="H575" s="22"/>
      <c r="I575" s="63"/>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row>
    <row r="576" spans="2:32">
      <c r="B576" s="27"/>
      <c r="C576" s="12"/>
      <c r="D576" s="12"/>
      <c r="E576" s="27"/>
      <c r="F576" s="22"/>
      <c r="G576" s="22"/>
      <c r="H576" s="22"/>
      <c r="I576" s="63"/>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row>
    <row r="577" spans="2:32">
      <c r="B577" s="27"/>
      <c r="C577" s="12"/>
      <c r="D577" s="12"/>
      <c r="E577" s="27"/>
      <c r="F577" s="22"/>
      <c r="G577" s="22"/>
      <c r="H577" s="22"/>
      <c r="I577" s="63"/>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row>
    <row r="578" spans="2:32">
      <c r="B578" s="27"/>
      <c r="C578" s="12"/>
      <c r="D578" s="12"/>
      <c r="E578" s="27"/>
      <c r="F578" s="22"/>
      <c r="G578" s="22"/>
      <c r="H578" s="22"/>
      <c r="I578" s="63"/>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row>
    <row r="579" spans="2:32">
      <c r="B579" s="27"/>
      <c r="C579" s="12"/>
      <c r="D579" s="12"/>
      <c r="E579" s="27"/>
      <c r="F579" s="22"/>
      <c r="G579" s="22"/>
      <c r="H579" s="22"/>
      <c r="I579" s="63"/>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row>
    <row r="580" spans="2:32">
      <c r="B580" s="27"/>
      <c r="C580" s="12"/>
      <c r="D580" s="12"/>
      <c r="E580" s="27"/>
      <c r="F580" s="22"/>
      <c r="G580" s="22"/>
      <c r="H580" s="22"/>
      <c r="I580" s="63"/>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row>
    <row r="581" spans="2:32">
      <c r="B581" s="27"/>
      <c r="C581" s="12"/>
      <c r="D581" s="12"/>
      <c r="E581" s="27"/>
      <c r="F581" s="22"/>
      <c r="G581" s="22"/>
      <c r="H581" s="22"/>
      <c r="I581" s="63"/>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row>
    <row r="582" spans="2:32">
      <c r="B582" s="27"/>
      <c r="C582" s="12"/>
      <c r="D582" s="12"/>
      <c r="E582" s="27"/>
      <c r="F582" s="22"/>
      <c r="G582" s="22"/>
      <c r="H582" s="22"/>
      <c r="I582" s="63"/>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row>
    <row r="583" spans="2:32">
      <c r="B583" s="27"/>
      <c r="C583" s="12"/>
      <c r="D583" s="12"/>
      <c r="E583" s="27"/>
      <c r="F583" s="22"/>
      <c r="G583" s="22"/>
      <c r="H583" s="22"/>
      <c r="I583" s="63"/>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row>
    <row r="584" spans="2:32">
      <c r="B584" s="27"/>
      <c r="C584" s="12"/>
      <c r="D584" s="12"/>
      <c r="E584" s="27"/>
      <c r="F584" s="22"/>
      <c r="G584" s="22"/>
      <c r="H584" s="22"/>
      <c r="I584" s="63"/>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row>
    <row r="585" spans="2:32">
      <c r="B585" s="27"/>
      <c r="C585" s="12"/>
      <c r="D585" s="12"/>
      <c r="E585" s="27"/>
      <c r="F585" s="22"/>
      <c r="G585" s="22"/>
      <c r="H585" s="22"/>
      <c r="I585" s="63"/>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row>
    <row r="586" spans="2:32">
      <c r="B586" s="27"/>
      <c r="C586" s="12"/>
      <c r="D586" s="12"/>
      <c r="E586" s="27"/>
      <c r="F586" s="22"/>
      <c r="G586" s="22"/>
      <c r="H586" s="22"/>
      <c r="I586" s="63"/>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row>
    <row r="587" spans="2:32">
      <c r="B587" s="27"/>
      <c r="C587" s="12"/>
      <c r="D587" s="12"/>
      <c r="E587" s="27"/>
      <c r="F587" s="22"/>
      <c r="G587" s="22"/>
      <c r="H587" s="22"/>
      <c r="I587" s="63"/>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row>
    <row r="588" spans="2:32">
      <c r="B588" s="27"/>
      <c r="C588" s="12"/>
      <c r="D588" s="12"/>
      <c r="E588" s="27"/>
      <c r="F588" s="22"/>
      <c r="G588" s="22"/>
      <c r="H588" s="22"/>
      <c r="I588" s="63"/>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row>
    <row r="589" spans="2:32">
      <c r="B589" s="27"/>
      <c r="C589" s="12"/>
      <c r="D589" s="12"/>
      <c r="E589" s="27"/>
      <c r="F589" s="22"/>
      <c r="G589" s="22"/>
      <c r="H589" s="22"/>
      <c r="I589" s="63"/>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row>
    <row r="590" spans="2:32">
      <c r="B590" s="27"/>
      <c r="C590" s="12"/>
      <c r="D590" s="12"/>
      <c r="E590" s="27"/>
      <c r="F590" s="22"/>
      <c r="G590" s="22"/>
      <c r="H590" s="22"/>
      <c r="I590" s="63"/>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row>
    <row r="591" spans="2:32">
      <c r="B591" s="27"/>
      <c r="C591" s="12"/>
      <c r="D591" s="12"/>
      <c r="E591" s="27"/>
      <c r="F591" s="22"/>
      <c r="G591" s="22"/>
      <c r="H591" s="22"/>
      <c r="I591" s="63"/>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row>
    <row r="592" spans="2:32">
      <c r="B592" s="27"/>
      <c r="C592" s="12"/>
      <c r="D592" s="12"/>
      <c r="E592" s="27"/>
      <c r="F592" s="22"/>
      <c r="G592" s="22"/>
      <c r="H592" s="22"/>
      <c r="I592" s="63"/>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row>
    <row r="593" spans="2:32">
      <c r="B593" s="27"/>
      <c r="C593" s="12"/>
      <c r="D593" s="12"/>
      <c r="E593" s="27"/>
      <c r="F593" s="22"/>
      <c r="G593" s="22"/>
      <c r="H593" s="22"/>
      <c r="I593" s="63"/>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row>
    <row r="594" spans="2:32">
      <c r="B594" s="27"/>
      <c r="C594" s="12"/>
      <c r="D594" s="12"/>
      <c r="E594" s="27"/>
      <c r="F594" s="22"/>
      <c r="G594" s="22"/>
      <c r="H594" s="22"/>
      <c r="I594" s="63"/>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row>
    <row r="595" spans="2:32">
      <c r="B595" s="27"/>
      <c r="C595" s="12"/>
      <c r="D595" s="12"/>
      <c r="E595" s="27"/>
      <c r="F595" s="22"/>
      <c r="G595" s="22"/>
      <c r="H595" s="22"/>
      <c r="I595" s="63"/>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row>
    <row r="596" spans="2:32">
      <c r="B596" s="27"/>
      <c r="C596" s="12"/>
      <c r="D596" s="12"/>
      <c r="E596" s="27"/>
      <c r="F596" s="22"/>
      <c r="G596" s="22"/>
      <c r="H596" s="22"/>
      <c r="I596" s="63"/>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row>
    <row r="597" spans="2:32">
      <c r="B597" s="27"/>
      <c r="C597" s="12"/>
      <c r="D597" s="12"/>
      <c r="E597" s="27"/>
      <c r="F597" s="22"/>
      <c r="G597" s="22"/>
      <c r="H597" s="22"/>
      <c r="I597" s="63"/>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row>
    <row r="598" spans="2:32">
      <c r="B598" s="27"/>
      <c r="C598" s="12"/>
      <c r="D598" s="12"/>
      <c r="E598" s="27"/>
      <c r="F598" s="22"/>
      <c r="G598" s="22"/>
      <c r="H598" s="22"/>
      <c r="I598" s="63"/>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row>
    <row r="599" spans="2:32">
      <c r="B599" s="27"/>
      <c r="C599" s="12"/>
      <c r="D599" s="12"/>
      <c r="E599" s="27"/>
      <c r="F599" s="22"/>
      <c r="G599" s="22"/>
      <c r="H599" s="22"/>
      <c r="I599" s="63"/>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row>
    <row r="600" spans="2:32">
      <c r="B600" s="27"/>
      <c r="C600" s="12"/>
      <c r="D600" s="12"/>
      <c r="E600" s="27"/>
      <c r="F600" s="22"/>
      <c r="G600" s="22"/>
      <c r="H600" s="22"/>
      <c r="I600" s="63"/>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row>
    <row r="601" spans="2:32">
      <c r="B601" s="27"/>
      <c r="C601" s="12"/>
      <c r="D601" s="12"/>
      <c r="E601" s="27"/>
      <c r="F601" s="22"/>
      <c r="G601" s="22"/>
      <c r="H601" s="22"/>
      <c r="I601" s="63"/>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row>
    <row r="602" spans="2:32">
      <c r="B602" s="27"/>
      <c r="C602" s="12"/>
      <c r="D602" s="12"/>
      <c r="E602" s="27"/>
      <c r="F602" s="22"/>
      <c r="G602" s="22"/>
      <c r="H602" s="22"/>
      <c r="I602" s="63"/>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row>
    <row r="603" spans="2:32">
      <c r="B603" s="27"/>
      <c r="C603" s="12"/>
      <c r="D603" s="12"/>
      <c r="E603" s="27"/>
      <c r="F603" s="22"/>
      <c r="G603" s="22"/>
      <c r="H603" s="22"/>
      <c r="I603" s="63"/>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row>
    <row r="604" spans="2:32">
      <c r="B604" s="27"/>
      <c r="C604" s="12"/>
      <c r="D604" s="12"/>
      <c r="E604" s="27"/>
      <c r="F604" s="22"/>
      <c r="G604" s="22"/>
      <c r="H604" s="22"/>
      <c r="I604" s="63"/>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row>
    <row r="605" spans="2:32">
      <c r="B605" s="27"/>
      <c r="C605" s="12"/>
      <c r="D605" s="12"/>
      <c r="E605" s="27"/>
      <c r="F605" s="22"/>
      <c r="G605" s="22"/>
      <c r="H605" s="22"/>
      <c r="I605" s="63"/>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row>
    <row r="606" spans="2:32">
      <c r="B606" s="27"/>
      <c r="C606" s="12"/>
      <c r="D606" s="12"/>
      <c r="E606" s="27"/>
      <c r="F606" s="22"/>
      <c r="G606" s="22"/>
      <c r="H606" s="22"/>
      <c r="I606" s="63"/>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row>
    <row r="607" spans="2:32">
      <c r="B607" s="27"/>
      <c r="C607" s="12"/>
      <c r="D607" s="12"/>
      <c r="E607" s="27"/>
      <c r="F607" s="22"/>
      <c r="G607" s="22"/>
      <c r="H607" s="22"/>
      <c r="I607" s="63"/>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row>
    <row r="608" spans="2:32">
      <c r="B608" s="27"/>
      <c r="C608" s="12"/>
      <c r="D608" s="12"/>
      <c r="E608" s="27"/>
      <c r="F608" s="22"/>
      <c r="G608" s="22"/>
      <c r="H608" s="22"/>
      <c r="I608" s="63"/>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row>
    <row r="609" spans="2:32">
      <c r="B609" s="27"/>
      <c r="C609" s="12"/>
      <c r="D609" s="12"/>
      <c r="E609" s="27"/>
      <c r="F609" s="22"/>
      <c r="G609" s="22"/>
      <c r="H609" s="22"/>
      <c r="I609" s="63"/>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row>
    <row r="610" spans="2:32">
      <c r="B610" s="27"/>
      <c r="C610" s="12"/>
      <c r="D610" s="12"/>
      <c r="E610" s="27"/>
      <c r="F610" s="22"/>
      <c r="G610" s="22"/>
      <c r="H610" s="22"/>
      <c r="I610" s="63"/>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row>
    <row r="611" spans="2:32">
      <c r="B611" s="27"/>
      <c r="C611" s="12"/>
      <c r="D611" s="12"/>
      <c r="E611" s="27"/>
      <c r="F611" s="22"/>
      <c r="G611" s="22"/>
      <c r="H611" s="22"/>
      <c r="I611" s="63"/>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row>
    <row r="612" spans="2:32">
      <c r="B612" s="27"/>
      <c r="C612" s="12"/>
      <c r="D612" s="12"/>
      <c r="E612" s="27"/>
      <c r="F612" s="22"/>
      <c r="G612" s="22"/>
      <c r="H612" s="22"/>
      <c r="I612" s="63"/>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row>
    <row r="613" spans="2:32">
      <c r="B613" s="27"/>
      <c r="C613" s="12"/>
      <c r="D613" s="12"/>
      <c r="E613" s="27"/>
      <c r="F613" s="22"/>
      <c r="G613" s="22"/>
      <c r="H613" s="22"/>
      <c r="I613" s="63"/>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row>
    <row r="614" spans="2:32">
      <c r="B614" s="27"/>
      <c r="C614" s="12"/>
      <c r="D614" s="12"/>
      <c r="E614" s="27"/>
      <c r="F614" s="22"/>
      <c r="G614" s="22"/>
      <c r="H614" s="22"/>
      <c r="I614" s="63"/>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row>
    <row r="615" spans="2:32">
      <c r="B615" s="27"/>
      <c r="C615" s="12"/>
      <c r="D615" s="12"/>
      <c r="E615" s="27"/>
      <c r="F615" s="22"/>
      <c r="G615" s="22"/>
      <c r="H615" s="22"/>
      <c r="I615" s="63"/>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row>
    <row r="616" spans="2:32">
      <c r="B616" s="27"/>
      <c r="C616" s="12"/>
      <c r="D616" s="12"/>
      <c r="E616" s="27"/>
      <c r="F616" s="22"/>
      <c r="G616" s="22"/>
      <c r="H616" s="22"/>
      <c r="I616" s="63"/>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row>
    <row r="617" spans="2:32">
      <c r="B617" s="27"/>
      <c r="C617" s="12"/>
      <c r="D617" s="12"/>
      <c r="E617" s="27"/>
      <c r="F617" s="22"/>
      <c r="G617" s="22"/>
      <c r="H617" s="22"/>
      <c r="I617" s="63"/>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row>
    <row r="618" spans="2:32">
      <c r="B618" s="27"/>
      <c r="C618" s="12"/>
      <c r="D618" s="12"/>
      <c r="E618" s="27"/>
      <c r="F618" s="22"/>
      <c r="G618" s="22"/>
      <c r="H618" s="22"/>
      <c r="I618" s="63"/>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row>
    <row r="619" spans="2:32">
      <c r="B619" s="27"/>
      <c r="C619" s="12"/>
      <c r="D619" s="12"/>
      <c r="E619" s="27"/>
      <c r="F619" s="22"/>
      <c r="G619" s="22"/>
      <c r="H619" s="22"/>
      <c r="I619" s="63"/>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row>
    <row r="620" spans="2:32">
      <c r="B620" s="27"/>
      <c r="C620" s="12"/>
      <c r="D620" s="12"/>
      <c r="E620" s="27"/>
      <c r="F620" s="22"/>
      <c r="G620" s="22"/>
      <c r="H620" s="22"/>
      <c r="I620" s="63"/>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row>
    <row r="621" spans="2:32">
      <c r="B621" s="27"/>
      <c r="C621" s="12"/>
      <c r="D621" s="12"/>
      <c r="E621" s="27"/>
      <c r="F621" s="22"/>
      <c r="G621" s="22"/>
      <c r="H621" s="22"/>
      <c r="I621" s="63"/>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row>
    <row r="622" spans="2:32">
      <c r="B622" s="27"/>
      <c r="C622" s="12"/>
      <c r="D622" s="12"/>
      <c r="E622" s="27"/>
      <c r="F622" s="22"/>
      <c r="G622" s="22"/>
      <c r="H622" s="22"/>
      <c r="I622" s="63"/>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row>
    <row r="623" spans="2:32">
      <c r="B623" s="27"/>
      <c r="C623" s="12"/>
      <c r="D623" s="12"/>
      <c r="E623" s="27"/>
      <c r="F623" s="22"/>
      <c r="G623" s="22"/>
      <c r="H623" s="22"/>
      <c r="I623" s="63"/>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row>
    <row r="624" spans="2:32">
      <c r="B624" s="27"/>
      <c r="C624" s="12"/>
      <c r="D624" s="12"/>
      <c r="E624" s="27"/>
      <c r="F624" s="22"/>
      <c r="G624" s="22"/>
      <c r="H624" s="22"/>
      <c r="I624" s="63"/>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row>
    <row r="625" spans="2:32">
      <c r="B625" s="27"/>
      <c r="C625" s="12"/>
      <c r="D625" s="12"/>
      <c r="E625" s="27"/>
      <c r="F625" s="22"/>
      <c r="G625" s="22"/>
      <c r="H625" s="22"/>
      <c r="I625" s="63"/>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row>
    <row r="626" spans="2:32">
      <c r="B626" s="27"/>
      <c r="C626" s="12"/>
      <c r="D626" s="12"/>
      <c r="E626" s="27"/>
      <c r="F626" s="22"/>
      <c r="G626" s="22"/>
      <c r="H626" s="22"/>
      <c r="I626" s="63"/>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row>
    <row r="627" spans="2:32">
      <c r="B627" s="27"/>
      <c r="C627" s="12"/>
      <c r="D627" s="12"/>
      <c r="E627" s="27"/>
      <c r="F627" s="22"/>
      <c r="G627" s="22"/>
      <c r="H627" s="22"/>
      <c r="I627" s="63"/>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row>
    <row r="628" spans="2:32">
      <c r="B628" s="27"/>
      <c r="C628" s="12"/>
      <c r="D628" s="12"/>
      <c r="E628" s="27"/>
      <c r="F628" s="22"/>
      <c r="G628" s="22"/>
      <c r="H628" s="22"/>
      <c r="I628" s="63"/>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row>
    <row r="629" spans="2:32">
      <c r="B629" s="27"/>
      <c r="C629" s="12"/>
      <c r="D629" s="12"/>
      <c r="E629" s="27"/>
      <c r="F629" s="22"/>
      <c r="G629" s="22"/>
      <c r="H629" s="22"/>
      <c r="I629" s="63"/>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row>
    <row r="630" spans="2:32">
      <c r="B630" s="27"/>
      <c r="C630" s="12"/>
      <c r="D630" s="12"/>
      <c r="E630" s="27"/>
      <c r="F630" s="22"/>
      <c r="G630" s="22"/>
      <c r="H630" s="22"/>
      <c r="I630" s="63"/>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row>
    <row r="631" spans="2:32">
      <c r="B631" s="27"/>
      <c r="C631" s="12"/>
      <c r="D631" s="12"/>
      <c r="E631" s="27"/>
      <c r="F631" s="22"/>
      <c r="G631" s="22"/>
      <c r="H631" s="22"/>
      <c r="I631" s="63"/>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row>
    <row r="632" spans="2:32">
      <c r="B632" s="27"/>
      <c r="C632" s="12"/>
      <c r="D632" s="12"/>
      <c r="E632" s="27"/>
      <c r="F632" s="22"/>
      <c r="G632" s="22"/>
      <c r="H632" s="22"/>
      <c r="I632" s="63"/>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row>
    <row r="633" spans="2:32">
      <c r="B633" s="27"/>
      <c r="C633" s="12"/>
      <c r="D633" s="12"/>
      <c r="E633" s="27"/>
      <c r="F633" s="22"/>
      <c r="G633" s="22"/>
      <c r="H633" s="22"/>
      <c r="I633" s="63"/>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row>
    <row r="634" spans="2:32">
      <c r="B634" s="27"/>
      <c r="C634" s="12"/>
      <c r="D634" s="12"/>
      <c r="E634" s="27"/>
      <c r="F634" s="22"/>
      <c r="G634" s="22"/>
      <c r="H634" s="22"/>
      <c r="I634" s="63"/>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row>
    <row r="635" spans="2:32">
      <c r="B635" s="27"/>
      <c r="C635" s="12"/>
      <c r="D635" s="12"/>
      <c r="E635" s="27"/>
      <c r="F635" s="22"/>
      <c r="G635" s="22"/>
      <c r="H635" s="22"/>
      <c r="I635" s="63"/>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row>
    <row r="636" spans="2:32">
      <c r="B636" s="27"/>
      <c r="C636" s="12"/>
      <c r="D636" s="12"/>
      <c r="E636" s="27"/>
      <c r="F636" s="22"/>
      <c r="G636" s="22"/>
      <c r="H636" s="22"/>
      <c r="I636" s="63"/>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row>
    <row r="637" spans="2:32">
      <c r="B637" s="27"/>
      <c r="C637" s="12"/>
      <c r="D637" s="12"/>
      <c r="E637" s="27"/>
      <c r="F637" s="22"/>
      <c r="G637" s="22"/>
      <c r="H637" s="22"/>
      <c r="I637" s="63"/>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row>
    <row r="638" spans="2:32">
      <c r="B638" s="27"/>
      <c r="C638" s="12"/>
      <c r="D638" s="12"/>
      <c r="E638" s="27"/>
      <c r="F638" s="22"/>
      <c r="G638" s="22"/>
      <c r="H638" s="22"/>
      <c r="I638" s="63"/>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row>
    <row r="639" spans="2:32">
      <c r="B639" s="27"/>
      <c r="C639" s="12"/>
      <c r="D639" s="12"/>
      <c r="E639" s="27"/>
      <c r="F639" s="22"/>
      <c r="G639" s="22"/>
      <c r="H639" s="22"/>
      <c r="I639" s="63"/>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row>
    <row r="640" spans="2:32">
      <c r="B640" s="27"/>
      <c r="C640" s="12"/>
      <c r="D640" s="12"/>
      <c r="E640" s="27"/>
      <c r="F640" s="22"/>
      <c r="G640" s="22"/>
      <c r="H640" s="22"/>
      <c r="I640" s="63"/>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row>
    <row r="641" spans="2:32">
      <c r="B641" s="27"/>
      <c r="C641" s="12"/>
      <c r="D641" s="12"/>
      <c r="E641" s="27"/>
      <c r="F641" s="22"/>
      <c r="G641" s="22"/>
      <c r="H641" s="22"/>
      <c r="I641" s="63"/>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row>
    <row r="642" spans="2:32">
      <c r="B642" s="27"/>
      <c r="C642" s="12"/>
      <c r="D642" s="12"/>
      <c r="E642" s="27"/>
      <c r="F642" s="22"/>
      <c r="G642" s="22"/>
      <c r="H642" s="22"/>
      <c r="I642" s="63"/>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row>
    <row r="643" spans="2:32">
      <c r="B643" s="27"/>
      <c r="C643" s="12"/>
      <c r="D643" s="12"/>
      <c r="E643" s="27"/>
      <c r="F643" s="22"/>
      <c r="G643" s="22"/>
      <c r="H643" s="22"/>
      <c r="I643" s="63"/>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row>
    <row r="644" spans="2:32">
      <c r="B644" s="27"/>
      <c r="C644" s="12"/>
      <c r="D644" s="12"/>
      <c r="E644" s="27"/>
      <c r="F644" s="22"/>
      <c r="G644" s="22"/>
      <c r="H644" s="22"/>
      <c r="I644" s="63"/>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row>
    <row r="645" spans="2:32">
      <c r="B645" s="27"/>
      <c r="C645" s="12"/>
      <c r="D645" s="12"/>
      <c r="E645" s="27"/>
      <c r="F645" s="22"/>
      <c r="G645" s="22"/>
      <c r="H645" s="22"/>
      <c r="I645" s="63"/>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row>
    <row r="646" spans="2:32">
      <c r="B646" s="27"/>
      <c r="C646" s="12"/>
      <c r="D646" s="12"/>
      <c r="E646" s="27"/>
      <c r="F646" s="22"/>
      <c r="G646" s="22"/>
      <c r="H646" s="22"/>
      <c r="I646" s="63"/>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row>
    <row r="647" spans="2:32">
      <c r="B647" s="27"/>
      <c r="C647" s="12"/>
      <c r="D647" s="12"/>
      <c r="E647" s="27"/>
      <c r="F647" s="22"/>
      <c r="G647" s="22"/>
      <c r="H647" s="22"/>
      <c r="I647" s="63"/>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row>
    <row r="648" spans="2:32">
      <c r="B648" s="27"/>
      <c r="C648" s="12"/>
      <c r="D648" s="12"/>
      <c r="E648" s="27"/>
      <c r="F648" s="22"/>
      <c r="G648" s="22"/>
      <c r="H648" s="22"/>
      <c r="I648" s="63"/>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row>
    <row r="649" spans="2:32">
      <c r="B649" s="27"/>
      <c r="C649" s="12"/>
      <c r="D649" s="12"/>
      <c r="E649" s="27"/>
      <c r="F649" s="22"/>
      <c r="G649" s="22"/>
      <c r="H649" s="22"/>
      <c r="I649" s="63"/>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row>
    <row r="650" spans="2:32">
      <c r="B650" s="27"/>
      <c r="C650" s="12"/>
      <c r="D650" s="12"/>
      <c r="E650" s="27"/>
      <c r="F650" s="22"/>
      <c r="G650" s="22"/>
      <c r="H650" s="22"/>
      <c r="I650" s="63"/>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row>
    <row r="651" spans="2:32">
      <c r="B651" s="27"/>
      <c r="C651" s="12"/>
      <c r="D651" s="12"/>
      <c r="E651" s="27"/>
      <c r="F651" s="22"/>
      <c r="G651" s="22"/>
      <c r="H651" s="22"/>
      <c r="I651" s="63"/>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row>
    <row r="652" spans="2:32">
      <c r="B652" s="27"/>
      <c r="C652" s="12"/>
      <c r="D652" s="12"/>
      <c r="E652" s="27"/>
      <c r="F652" s="22"/>
      <c r="G652" s="22"/>
      <c r="H652" s="22"/>
      <c r="I652" s="63"/>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row>
    <row r="653" spans="2:32">
      <c r="B653" s="27"/>
      <c r="C653" s="12"/>
      <c r="D653" s="12"/>
      <c r="E653" s="27"/>
      <c r="F653" s="22"/>
      <c r="G653" s="22"/>
      <c r="H653" s="22"/>
      <c r="I653" s="63"/>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row>
    <row r="654" spans="2:32">
      <c r="B654" s="27"/>
      <c r="C654" s="12"/>
      <c r="D654" s="12"/>
      <c r="E654" s="27"/>
      <c r="F654" s="22"/>
      <c r="G654" s="22"/>
      <c r="H654" s="22"/>
      <c r="I654" s="63"/>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row>
    <row r="655" spans="2:32">
      <c r="B655" s="27"/>
      <c r="C655" s="12"/>
      <c r="D655" s="12"/>
      <c r="E655" s="27"/>
      <c r="F655" s="22"/>
      <c r="G655" s="22"/>
      <c r="H655" s="22"/>
      <c r="I655" s="63"/>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row>
    <row r="656" spans="2:32">
      <c r="B656" s="27"/>
      <c r="C656" s="12"/>
      <c r="D656" s="12"/>
      <c r="E656" s="27"/>
      <c r="F656" s="22"/>
      <c r="G656" s="22"/>
      <c r="H656" s="22"/>
      <c r="I656" s="63"/>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row>
    <row r="657" spans="2:32">
      <c r="B657" s="27"/>
      <c r="C657" s="12"/>
      <c r="D657" s="12"/>
      <c r="E657" s="27"/>
      <c r="F657" s="22"/>
      <c r="G657" s="22"/>
      <c r="H657" s="22"/>
      <c r="I657" s="63"/>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row>
    <row r="658" spans="2:32">
      <c r="B658" s="27"/>
      <c r="C658" s="12"/>
      <c r="D658" s="12"/>
      <c r="E658" s="27"/>
      <c r="F658" s="22"/>
      <c r="G658" s="22"/>
      <c r="H658" s="22"/>
      <c r="I658" s="63"/>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row>
    <row r="659" spans="2:32">
      <c r="B659" s="27"/>
      <c r="C659" s="12"/>
      <c r="D659" s="12"/>
      <c r="E659" s="27"/>
      <c r="F659" s="22"/>
      <c r="G659" s="22"/>
      <c r="H659" s="22"/>
      <c r="I659" s="63"/>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row>
    <row r="660" spans="2:32">
      <c r="B660" s="27"/>
      <c r="C660" s="12"/>
      <c r="D660" s="12"/>
      <c r="E660" s="27"/>
      <c r="F660" s="22"/>
      <c r="G660" s="22"/>
      <c r="H660" s="22"/>
      <c r="I660" s="63"/>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row>
    <row r="661" spans="2:32">
      <c r="B661" s="27"/>
      <c r="C661" s="12"/>
      <c r="D661" s="12"/>
      <c r="E661" s="27"/>
      <c r="F661" s="22"/>
      <c r="G661" s="22"/>
      <c r="H661" s="22"/>
      <c r="I661" s="63"/>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row>
    <row r="662" spans="2:32">
      <c r="B662" s="27"/>
      <c r="C662" s="12"/>
      <c r="D662" s="12"/>
      <c r="E662" s="27"/>
      <c r="F662" s="22"/>
      <c r="G662" s="22"/>
      <c r="H662" s="22"/>
      <c r="I662" s="63"/>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row>
    <row r="663" spans="2:32">
      <c r="B663" s="27"/>
      <c r="C663" s="12"/>
      <c r="D663" s="12"/>
      <c r="E663" s="27"/>
      <c r="F663" s="22"/>
      <c r="G663" s="22"/>
      <c r="H663" s="22"/>
      <c r="I663" s="63"/>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row>
    <row r="664" spans="2:32">
      <c r="B664" s="27"/>
      <c r="C664" s="12"/>
      <c r="D664" s="12"/>
      <c r="E664" s="27"/>
      <c r="F664" s="22"/>
      <c r="G664" s="22"/>
      <c r="H664" s="22"/>
      <c r="I664" s="63"/>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row>
    <row r="665" spans="2:32">
      <c r="B665" s="27"/>
      <c r="C665" s="12"/>
      <c r="D665" s="12"/>
      <c r="E665" s="27"/>
      <c r="F665" s="22"/>
      <c r="G665" s="22"/>
      <c r="H665" s="22"/>
      <c r="I665" s="63"/>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row>
    <row r="666" spans="2:32">
      <c r="B666" s="27"/>
      <c r="C666" s="12"/>
      <c r="D666" s="12"/>
      <c r="E666" s="27"/>
      <c r="F666" s="22"/>
      <c r="G666" s="22"/>
      <c r="H666" s="22"/>
      <c r="I666" s="63"/>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row>
    <row r="667" spans="2:32">
      <c r="B667" s="27"/>
      <c r="C667" s="12"/>
      <c r="D667" s="12"/>
      <c r="E667" s="27"/>
      <c r="F667" s="22"/>
      <c r="G667" s="22"/>
      <c r="H667" s="22"/>
      <c r="I667" s="63"/>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row>
    <row r="668" spans="2:32">
      <c r="B668" s="27"/>
      <c r="C668" s="12"/>
      <c r="D668" s="12"/>
      <c r="E668" s="27"/>
      <c r="F668" s="22"/>
      <c r="G668" s="22"/>
      <c r="H668" s="22"/>
      <c r="I668" s="63"/>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row>
    <row r="669" spans="2:32">
      <c r="B669" s="27"/>
      <c r="C669" s="12"/>
      <c r="D669" s="12"/>
      <c r="E669" s="27"/>
      <c r="F669" s="22"/>
      <c r="G669" s="22"/>
      <c r="H669" s="22"/>
      <c r="I669" s="63"/>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row>
    <row r="670" spans="2:32">
      <c r="B670" s="27"/>
      <c r="C670" s="12"/>
      <c r="D670" s="12"/>
      <c r="E670" s="27"/>
      <c r="F670" s="22"/>
      <c r="G670" s="22"/>
      <c r="H670" s="22"/>
      <c r="I670" s="63"/>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row>
    <row r="671" spans="2:32">
      <c r="B671" s="27"/>
      <c r="C671" s="12"/>
      <c r="D671" s="12"/>
      <c r="E671" s="27"/>
      <c r="F671" s="22"/>
      <c r="G671" s="22"/>
      <c r="H671" s="22"/>
      <c r="I671" s="63"/>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row>
    <row r="672" spans="2:32">
      <c r="B672" s="27"/>
      <c r="C672" s="12"/>
      <c r="D672" s="12"/>
      <c r="E672" s="27"/>
      <c r="F672" s="22"/>
      <c r="G672" s="22"/>
      <c r="H672" s="22"/>
      <c r="I672" s="63"/>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row>
    <row r="673" spans="2:32">
      <c r="B673" s="27"/>
      <c r="C673" s="12"/>
      <c r="D673" s="12"/>
      <c r="E673" s="27"/>
      <c r="F673" s="22"/>
      <c r="G673" s="22"/>
      <c r="H673" s="22"/>
      <c r="I673" s="63"/>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row>
    <row r="674" spans="2:32">
      <c r="B674" s="27"/>
      <c r="C674" s="12"/>
      <c r="D674" s="12"/>
      <c r="E674" s="27"/>
      <c r="F674" s="22"/>
      <c r="G674" s="22"/>
      <c r="H674" s="22"/>
      <c r="I674" s="63"/>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row>
    <row r="675" spans="2:32">
      <c r="B675" s="27"/>
      <c r="C675" s="12"/>
      <c r="D675" s="12"/>
      <c r="E675" s="27"/>
      <c r="F675" s="22"/>
      <c r="G675" s="22"/>
      <c r="H675" s="22"/>
      <c r="I675" s="63"/>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row>
    <row r="676" spans="2:32">
      <c r="B676" s="27"/>
      <c r="C676" s="12"/>
      <c r="D676" s="12"/>
      <c r="E676" s="27"/>
      <c r="F676" s="22"/>
      <c r="G676" s="22"/>
      <c r="H676" s="22"/>
      <c r="I676" s="63"/>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row>
    <row r="677" spans="2:32">
      <c r="B677" s="27"/>
      <c r="C677" s="12"/>
      <c r="D677" s="12"/>
      <c r="E677" s="27"/>
      <c r="F677" s="22"/>
      <c r="G677" s="22"/>
      <c r="H677" s="22"/>
      <c r="I677" s="63"/>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row>
    <row r="678" spans="2:32">
      <c r="B678" s="27"/>
      <c r="C678" s="12"/>
      <c r="D678" s="12"/>
      <c r="E678" s="27"/>
      <c r="F678" s="22"/>
      <c r="G678" s="22"/>
      <c r="H678" s="22"/>
      <c r="I678" s="63"/>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row>
    <row r="679" spans="2:32">
      <c r="B679" s="27"/>
      <c r="C679" s="12"/>
      <c r="D679" s="12"/>
      <c r="E679" s="27"/>
      <c r="F679" s="22"/>
      <c r="G679" s="22"/>
      <c r="H679" s="22"/>
      <c r="I679" s="63"/>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row>
    <row r="680" spans="2:32">
      <c r="B680" s="27"/>
      <c r="C680" s="12"/>
      <c r="D680" s="12"/>
      <c r="E680" s="27"/>
      <c r="F680" s="22"/>
      <c r="G680" s="22"/>
      <c r="H680" s="22"/>
      <c r="I680" s="63"/>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row>
    <row r="681" spans="2:32">
      <c r="B681" s="27"/>
      <c r="C681" s="12"/>
      <c r="D681" s="12"/>
      <c r="E681" s="27"/>
      <c r="F681" s="22"/>
      <c r="G681" s="22"/>
      <c r="H681" s="22"/>
      <c r="I681" s="63"/>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row>
    <row r="682" spans="2:32">
      <c r="B682" s="27"/>
      <c r="C682" s="12"/>
      <c r="D682" s="12"/>
      <c r="E682" s="27"/>
      <c r="F682" s="22"/>
      <c r="G682" s="22"/>
      <c r="H682" s="22"/>
      <c r="I682" s="63"/>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row>
    <row r="683" spans="2:32">
      <c r="B683" s="27"/>
      <c r="C683" s="12"/>
      <c r="D683" s="12"/>
      <c r="E683" s="27"/>
      <c r="F683" s="22"/>
      <c r="G683" s="22"/>
      <c r="H683" s="22"/>
      <c r="I683" s="63"/>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row>
    <row r="684" spans="2:32">
      <c r="B684" s="27"/>
      <c r="C684" s="12"/>
      <c r="D684" s="12"/>
      <c r="E684" s="27"/>
      <c r="F684" s="22"/>
      <c r="G684" s="22"/>
      <c r="H684" s="22"/>
      <c r="I684" s="63"/>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row>
    <row r="685" spans="2:32">
      <c r="B685" s="27"/>
      <c r="C685" s="12"/>
      <c r="D685" s="12"/>
      <c r="E685" s="27"/>
      <c r="F685" s="22"/>
      <c r="G685" s="22"/>
      <c r="H685" s="22"/>
      <c r="I685" s="63"/>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row>
    <row r="686" spans="2:32">
      <c r="B686" s="27"/>
      <c r="C686" s="12"/>
      <c r="D686" s="12"/>
      <c r="E686" s="27"/>
      <c r="F686" s="22"/>
      <c r="G686" s="22"/>
      <c r="H686" s="22"/>
      <c r="I686" s="63"/>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row>
    <row r="687" spans="2:32">
      <c r="B687" s="27"/>
      <c r="C687" s="12"/>
      <c r="D687" s="12"/>
      <c r="E687" s="27"/>
      <c r="F687" s="22"/>
      <c r="G687" s="22"/>
      <c r="H687" s="22"/>
      <c r="I687" s="63"/>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row>
    <row r="688" spans="2:32">
      <c r="B688" s="27"/>
      <c r="C688" s="12"/>
      <c r="D688" s="12"/>
      <c r="E688" s="27"/>
      <c r="F688" s="22"/>
      <c r="G688" s="22"/>
      <c r="H688" s="22"/>
      <c r="I688" s="63"/>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row>
    <row r="689" spans="2:32">
      <c r="B689" s="27"/>
      <c r="C689" s="12"/>
      <c r="D689" s="12"/>
      <c r="E689" s="27"/>
      <c r="F689" s="22"/>
      <c r="G689" s="22"/>
      <c r="H689" s="22"/>
      <c r="I689" s="63"/>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row>
    <row r="690" spans="2:32">
      <c r="B690" s="27"/>
      <c r="C690" s="12"/>
      <c r="D690" s="12"/>
      <c r="E690" s="27"/>
      <c r="F690" s="22"/>
      <c r="G690" s="22"/>
      <c r="H690" s="22"/>
      <c r="I690" s="63"/>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row>
    <row r="691" spans="2:32">
      <c r="B691" s="27"/>
      <c r="C691" s="12"/>
      <c r="D691" s="12"/>
      <c r="E691" s="27"/>
      <c r="F691" s="22"/>
      <c r="G691" s="22"/>
      <c r="H691" s="22"/>
      <c r="I691" s="63"/>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row>
    <row r="692" spans="2:32">
      <c r="B692" s="27"/>
      <c r="C692" s="12"/>
      <c r="D692" s="12"/>
      <c r="E692" s="27"/>
      <c r="F692" s="22"/>
      <c r="G692" s="22"/>
      <c r="H692" s="22"/>
      <c r="I692" s="63"/>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row>
    <row r="693" spans="2:32">
      <c r="B693" s="27"/>
      <c r="C693" s="12"/>
      <c r="D693" s="12"/>
      <c r="E693" s="27"/>
      <c r="F693" s="22"/>
      <c r="G693" s="22"/>
      <c r="H693" s="22"/>
      <c r="I693" s="63"/>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row>
    <row r="694" spans="2:32">
      <c r="B694" s="27"/>
      <c r="C694" s="12"/>
      <c r="D694" s="12"/>
      <c r="E694" s="27"/>
      <c r="F694" s="22"/>
      <c r="G694" s="22"/>
      <c r="H694" s="22"/>
      <c r="I694" s="63"/>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row>
    <row r="695" spans="2:32">
      <c r="B695" s="27"/>
      <c r="C695" s="12"/>
      <c r="D695" s="12"/>
      <c r="E695" s="27"/>
      <c r="F695" s="22"/>
      <c r="G695" s="22"/>
      <c r="H695" s="22"/>
      <c r="I695" s="63"/>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row>
    <row r="696" spans="2:32">
      <c r="B696" s="27"/>
      <c r="C696" s="12"/>
      <c r="D696" s="12"/>
      <c r="E696" s="27"/>
      <c r="F696" s="22"/>
      <c r="G696" s="22"/>
      <c r="H696" s="22"/>
      <c r="I696" s="63"/>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row>
    <row r="697" spans="2:32">
      <c r="B697" s="27"/>
      <c r="C697" s="12"/>
      <c r="D697" s="12"/>
      <c r="E697" s="27"/>
      <c r="F697" s="22"/>
      <c r="G697" s="22"/>
      <c r="H697" s="22"/>
      <c r="I697" s="63"/>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row>
    <row r="698" spans="2:32">
      <c r="B698" s="27"/>
      <c r="C698" s="12"/>
      <c r="D698" s="12"/>
      <c r="E698" s="27"/>
      <c r="F698" s="22"/>
      <c r="G698" s="22"/>
      <c r="H698" s="22"/>
      <c r="I698" s="63"/>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row>
    <row r="699" spans="2:32">
      <c r="B699" s="27"/>
      <c r="C699" s="12"/>
      <c r="D699" s="12"/>
      <c r="E699" s="27"/>
      <c r="F699" s="22"/>
      <c r="G699" s="22"/>
      <c r="H699" s="22"/>
      <c r="I699" s="63"/>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row>
    <row r="700" spans="2:32">
      <c r="B700" s="27"/>
      <c r="C700" s="12"/>
      <c r="D700" s="12"/>
      <c r="E700" s="27"/>
      <c r="F700" s="22"/>
      <c r="G700" s="22"/>
      <c r="H700" s="22"/>
      <c r="I700" s="63"/>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row>
    <row r="701" spans="2:32">
      <c r="B701" s="27"/>
      <c r="C701" s="12"/>
      <c r="D701" s="12"/>
      <c r="E701" s="27"/>
      <c r="F701" s="22"/>
      <c r="G701" s="22"/>
      <c r="H701" s="22"/>
      <c r="I701" s="63"/>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row>
    <row r="702" spans="2:32">
      <c r="B702" s="27"/>
      <c r="C702" s="12"/>
      <c r="D702" s="12"/>
      <c r="E702" s="27"/>
      <c r="F702" s="22"/>
      <c r="G702" s="22"/>
      <c r="H702" s="22"/>
      <c r="I702" s="63"/>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row>
    <row r="703" spans="2:32">
      <c r="B703" s="27"/>
      <c r="C703" s="12"/>
      <c r="D703" s="12"/>
      <c r="E703" s="27"/>
      <c r="F703" s="22"/>
      <c r="G703" s="22"/>
      <c r="H703" s="22"/>
      <c r="I703" s="63"/>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row>
    <row r="704" spans="2:32">
      <c r="B704" s="27"/>
      <c r="C704" s="12"/>
      <c r="D704" s="12"/>
      <c r="E704" s="27"/>
      <c r="F704" s="22"/>
      <c r="G704" s="22"/>
      <c r="H704" s="22"/>
      <c r="I704" s="63"/>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row>
    <row r="705" spans="2:32">
      <c r="B705" s="27"/>
      <c r="C705" s="12"/>
      <c r="D705" s="12"/>
      <c r="E705" s="27"/>
      <c r="F705" s="22"/>
      <c r="G705" s="22"/>
      <c r="H705" s="22"/>
      <c r="I705" s="63"/>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row>
    <row r="706" spans="2:32">
      <c r="B706" s="27"/>
      <c r="C706" s="12"/>
      <c r="D706" s="12"/>
      <c r="E706" s="27"/>
      <c r="F706" s="22"/>
      <c r="G706" s="22"/>
      <c r="H706" s="22"/>
      <c r="I706" s="63"/>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row>
    <row r="707" spans="2:32">
      <c r="B707" s="27"/>
      <c r="C707" s="12"/>
      <c r="D707" s="12"/>
      <c r="E707" s="27"/>
      <c r="F707" s="22"/>
      <c r="G707" s="22"/>
      <c r="H707" s="22"/>
      <c r="I707" s="63"/>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row>
    <row r="708" spans="2:32">
      <c r="B708" s="27"/>
      <c r="C708" s="12"/>
      <c r="D708" s="12"/>
      <c r="E708" s="27"/>
      <c r="F708" s="22"/>
      <c r="G708" s="22"/>
      <c r="H708" s="22"/>
      <c r="I708" s="63"/>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row>
    <row r="709" spans="2:32">
      <c r="B709" s="27"/>
      <c r="C709" s="12"/>
      <c r="D709" s="12"/>
      <c r="E709" s="27"/>
      <c r="F709" s="22"/>
      <c r="G709" s="22"/>
      <c r="H709" s="22"/>
      <c r="I709" s="63"/>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row>
    <row r="710" spans="2:32">
      <c r="B710" s="27"/>
      <c r="C710" s="12"/>
      <c r="D710" s="12"/>
      <c r="E710" s="27"/>
      <c r="F710" s="22"/>
      <c r="G710" s="22"/>
      <c r="H710" s="22"/>
      <c r="I710" s="63"/>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row>
    <row r="711" spans="2:32">
      <c r="B711" s="27"/>
      <c r="C711" s="12"/>
      <c r="D711" s="12"/>
      <c r="E711" s="27"/>
      <c r="F711" s="22"/>
      <c r="G711" s="22"/>
      <c r="H711" s="22"/>
      <c r="I711" s="63"/>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row>
    <row r="712" spans="2:32">
      <c r="B712" s="27"/>
      <c r="C712" s="12"/>
      <c r="D712" s="12"/>
      <c r="E712" s="27"/>
      <c r="F712" s="22"/>
      <c r="G712" s="22"/>
      <c r="H712" s="22"/>
      <c r="I712" s="63"/>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row>
    <row r="713" spans="2:32">
      <c r="B713" s="27"/>
      <c r="C713" s="12"/>
      <c r="D713" s="12"/>
      <c r="E713" s="27"/>
      <c r="F713" s="22"/>
      <c r="G713" s="22"/>
      <c r="H713" s="22"/>
      <c r="I713" s="63"/>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row>
    <row r="714" spans="2:32">
      <c r="B714" s="27"/>
      <c r="C714" s="12"/>
      <c r="D714" s="12"/>
      <c r="E714" s="27"/>
      <c r="F714" s="22"/>
      <c r="G714" s="22"/>
      <c r="H714" s="22"/>
      <c r="I714" s="63"/>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row>
    <row r="715" spans="2:32">
      <c r="B715" s="27"/>
      <c r="C715" s="12"/>
      <c r="D715" s="12"/>
      <c r="E715" s="27"/>
      <c r="F715" s="22"/>
      <c r="G715" s="22"/>
      <c r="H715" s="22"/>
      <c r="I715" s="63"/>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row>
    <row r="716" spans="2:32">
      <c r="B716" s="27"/>
      <c r="C716" s="12"/>
      <c r="D716" s="12"/>
      <c r="E716" s="27"/>
      <c r="F716" s="22"/>
      <c r="G716" s="22"/>
      <c r="H716" s="22"/>
      <c r="I716" s="63"/>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row>
    <row r="717" spans="2:32">
      <c r="B717" s="27"/>
      <c r="C717" s="12"/>
      <c r="D717" s="12"/>
      <c r="E717" s="27"/>
      <c r="F717" s="22"/>
      <c r="G717" s="22"/>
      <c r="H717" s="22"/>
      <c r="I717" s="63"/>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row>
    <row r="718" spans="2:32">
      <c r="B718" s="27"/>
      <c r="C718" s="12"/>
      <c r="D718" s="12"/>
      <c r="E718" s="27"/>
      <c r="F718" s="22"/>
      <c r="G718" s="22"/>
      <c r="H718" s="22"/>
      <c r="I718" s="63"/>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row>
    <row r="719" spans="2:32">
      <c r="B719" s="27"/>
      <c r="C719" s="12"/>
      <c r="D719" s="12"/>
      <c r="E719" s="27"/>
      <c r="F719" s="22"/>
      <c r="G719" s="22"/>
      <c r="H719" s="22"/>
      <c r="I719" s="63"/>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row>
    <row r="720" spans="2:32">
      <c r="B720" s="27"/>
      <c r="C720" s="12"/>
      <c r="D720" s="12"/>
      <c r="E720" s="27"/>
      <c r="F720" s="22"/>
      <c r="G720" s="22"/>
      <c r="H720" s="22"/>
      <c r="I720" s="63"/>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row>
    <row r="721" spans="2:32">
      <c r="B721" s="27"/>
      <c r="C721" s="12"/>
      <c r="D721" s="12"/>
      <c r="E721" s="27"/>
      <c r="F721" s="22"/>
      <c r="G721" s="22"/>
      <c r="H721" s="22"/>
      <c r="I721" s="63"/>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row>
    <row r="722" spans="2:32">
      <c r="B722" s="27"/>
      <c r="C722" s="12"/>
      <c r="D722" s="12"/>
      <c r="E722" s="27"/>
      <c r="F722" s="22"/>
      <c r="G722" s="22"/>
      <c r="H722" s="22"/>
      <c r="I722" s="63"/>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row>
    <row r="723" spans="2:32">
      <c r="B723" s="27"/>
      <c r="C723" s="12"/>
      <c r="D723" s="12"/>
      <c r="E723" s="27"/>
      <c r="F723" s="22"/>
      <c r="G723" s="22"/>
      <c r="H723" s="22"/>
      <c r="I723" s="63"/>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row>
    <row r="724" spans="2:32">
      <c r="B724" s="27"/>
      <c r="C724" s="12"/>
      <c r="D724" s="12"/>
      <c r="E724" s="27"/>
      <c r="F724" s="22"/>
      <c r="G724" s="22"/>
      <c r="H724" s="22"/>
      <c r="I724" s="63"/>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row>
    <row r="725" spans="2:32">
      <c r="B725" s="27"/>
      <c r="C725" s="12"/>
      <c r="D725" s="12"/>
      <c r="E725" s="27"/>
      <c r="F725" s="22"/>
      <c r="G725" s="22"/>
      <c r="H725" s="22"/>
      <c r="I725" s="63"/>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row>
    <row r="726" spans="2:32">
      <c r="B726" s="27"/>
      <c r="C726" s="12"/>
      <c r="D726" s="12"/>
      <c r="E726" s="27"/>
      <c r="F726" s="22"/>
      <c r="G726" s="22"/>
      <c r="H726" s="22"/>
      <c r="I726" s="63"/>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row>
    <row r="727" spans="2:32">
      <c r="B727" s="27"/>
      <c r="C727" s="12"/>
      <c r="D727" s="12"/>
      <c r="E727" s="27"/>
      <c r="F727" s="22"/>
      <c r="G727" s="22"/>
      <c r="H727" s="22"/>
      <c r="I727" s="63"/>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row>
    <row r="728" spans="2:32">
      <c r="B728" s="27"/>
      <c r="C728" s="12"/>
      <c r="D728" s="12"/>
      <c r="E728" s="27"/>
      <c r="F728" s="22"/>
      <c r="G728" s="22"/>
      <c r="H728" s="22"/>
      <c r="I728" s="63"/>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row>
    <row r="729" spans="2:32">
      <c r="B729" s="27"/>
      <c r="C729" s="12"/>
      <c r="D729" s="12"/>
      <c r="E729" s="27"/>
      <c r="F729" s="22"/>
      <c r="G729" s="22"/>
      <c r="H729" s="22"/>
      <c r="I729" s="63"/>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row>
    <row r="730" spans="2:32">
      <c r="B730" s="27"/>
      <c r="C730" s="12"/>
      <c r="D730" s="12"/>
      <c r="E730" s="27"/>
      <c r="F730" s="22"/>
      <c r="G730" s="22"/>
      <c r="H730" s="22"/>
      <c r="I730" s="63"/>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row>
    <row r="731" spans="2:32">
      <c r="B731" s="27"/>
      <c r="C731" s="12"/>
      <c r="D731" s="12"/>
      <c r="E731" s="27"/>
      <c r="F731" s="22"/>
      <c r="G731" s="22"/>
      <c r="H731" s="22"/>
      <c r="I731" s="63"/>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row>
    <row r="732" spans="2:32">
      <c r="B732" s="27"/>
      <c r="C732" s="12"/>
      <c r="D732" s="12"/>
      <c r="E732" s="27"/>
      <c r="F732" s="22"/>
      <c r="G732" s="22"/>
      <c r="H732" s="22"/>
      <c r="I732" s="63"/>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row>
    <row r="733" spans="2:32">
      <c r="B733" s="27"/>
      <c r="C733" s="12"/>
      <c r="D733" s="12"/>
      <c r="E733" s="27"/>
      <c r="F733" s="22"/>
      <c r="G733" s="22"/>
      <c r="H733" s="22"/>
      <c r="I733" s="63"/>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row>
    <row r="734" spans="2:32">
      <c r="B734" s="27"/>
      <c r="C734" s="12"/>
      <c r="D734" s="12"/>
      <c r="E734" s="27"/>
      <c r="F734" s="22"/>
      <c r="G734" s="22"/>
      <c r="H734" s="22"/>
      <c r="I734" s="63"/>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row>
    <row r="735" spans="2:32">
      <c r="B735" s="27"/>
      <c r="C735" s="12"/>
      <c r="D735" s="12"/>
      <c r="E735" s="27"/>
      <c r="F735" s="22"/>
      <c r="G735" s="22"/>
      <c r="H735" s="22"/>
      <c r="I735" s="63"/>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row>
    <row r="736" spans="2:32">
      <c r="B736" s="27"/>
      <c r="C736" s="12"/>
      <c r="D736" s="12"/>
      <c r="E736" s="27"/>
      <c r="F736" s="22"/>
      <c r="G736" s="22"/>
      <c r="H736" s="22"/>
      <c r="I736" s="63"/>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row>
    <row r="737" spans="2:32">
      <c r="B737" s="27"/>
      <c r="C737" s="12"/>
      <c r="D737" s="12"/>
      <c r="E737" s="27"/>
      <c r="F737" s="22"/>
      <c r="G737" s="22"/>
      <c r="H737" s="22"/>
      <c r="I737" s="63"/>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row>
    <row r="738" spans="2:32">
      <c r="B738" s="27"/>
      <c r="C738" s="12"/>
      <c r="D738" s="12"/>
      <c r="E738" s="27"/>
      <c r="F738" s="22"/>
      <c r="G738" s="22"/>
      <c r="H738" s="22"/>
      <c r="I738" s="63"/>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row>
    <row r="739" spans="2:32">
      <c r="B739" s="27"/>
      <c r="C739" s="12"/>
      <c r="D739" s="12"/>
      <c r="E739" s="27"/>
      <c r="F739" s="22"/>
      <c r="G739" s="22"/>
      <c r="H739" s="22"/>
      <c r="I739" s="63"/>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row>
    <row r="740" spans="2:32">
      <c r="B740" s="27"/>
      <c r="C740" s="12"/>
      <c r="D740" s="12"/>
      <c r="E740" s="27"/>
      <c r="F740" s="22"/>
      <c r="G740" s="22"/>
      <c r="H740" s="22"/>
      <c r="I740" s="63"/>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row>
    <row r="741" spans="2:32">
      <c r="B741" s="27"/>
      <c r="C741" s="12"/>
      <c r="D741" s="12"/>
      <c r="E741" s="27"/>
      <c r="F741" s="22"/>
      <c r="G741" s="22"/>
      <c r="H741" s="22"/>
      <c r="I741" s="63"/>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row>
    <row r="742" spans="2:32">
      <c r="B742" s="27"/>
      <c r="C742" s="12"/>
      <c r="D742" s="12"/>
      <c r="E742" s="27"/>
      <c r="F742" s="22"/>
      <c r="G742" s="22"/>
      <c r="H742" s="22"/>
      <c r="I742" s="63"/>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row>
    <row r="743" spans="2:32">
      <c r="B743" s="27"/>
      <c r="C743" s="12"/>
      <c r="D743" s="12"/>
      <c r="E743" s="27"/>
      <c r="F743" s="22"/>
      <c r="G743" s="22"/>
      <c r="H743" s="22"/>
      <c r="I743" s="63"/>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row>
    <row r="744" spans="2:32">
      <c r="B744" s="27"/>
      <c r="C744" s="12"/>
      <c r="D744" s="12"/>
      <c r="E744" s="27"/>
      <c r="F744" s="22"/>
      <c r="G744" s="22"/>
      <c r="H744" s="22"/>
      <c r="I744" s="63"/>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row>
    <row r="745" spans="2:32">
      <c r="B745" s="27"/>
      <c r="C745" s="12"/>
      <c r="D745" s="12"/>
      <c r="E745" s="27"/>
      <c r="F745" s="22"/>
      <c r="G745" s="22"/>
      <c r="H745" s="22"/>
      <c r="I745" s="63"/>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row>
    <row r="746" spans="2:32">
      <c r="B746" s="27"/>
      <c r="C746" s="12"/>
      <c r="D746" s="12"/>
      <c r="E746" s="27"/>
      <c r="F746" s="22"/>
      <c r="G746" s="22"/>
      <c r="H746" s="22"/>
      <c r="I746" s="63"/>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row>
    <row r="747" spans="2:32">
      <c r="B747" s="27"/>
      <c r="C747" s="12"/>
      <c r="D747" s="12"/>
      <c r="E747" s="27"/>
      <c r="F747" s="22"/>
      <c r="G747" s="22"/>
      <c r="H747" s="22"/>
      <c r="I747" s="63"/>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row>
    <row r="748" spans="2:32">
      <c r="B748" s="27"/>
      <c r="C748" s="12"/>
      <c r="D748" s="12"/>
      <c r="E748" s="27"/>
      <c r="F748" s="22"/>
      <c r="G748" s="22"/>
      <c r="H748" s="22"/>
      <c r="I748" s="63"/>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row>
    <row r="749" spans="2:32">
      <c r="B749" s="27"/>
      <c r="C749" s="12"/>
      <c r="D749" s="12"/>
      <c r="E749" s="27"/>
      <c r="F749" s="22"/>
      <c r="G749" s="22"/>
      <c r="H749" s="22"/>
      <c r="I749" s="63"/>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row>
    <row r="750" spans="2:32">
      <c r="B750" s="27"/>
      <c r="C750" s="12"/>
      <c r="D750" s="12"/>
      <c r="E750" s="27"/>
      <c r="F750" s="22"/>
      <c r="G750" s="22"/>
      <c r="H750" s="22"/>
      <c r="I750" s="63"/>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row>
    <row r="751" spans="2:32">
      <c r="B751" s="27"/>
      <c r="C751" s="12"/>
      <c r="D751" s="12"/>
      <c r="E751" s="27"/>
      <c r="F751" s="22"/>
      <c r="G751" s="22"/>
      <c r="H751" s="22"/>
      <c r="I751" s="63"/>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row>
    <row r="752" spans="2:32">
      <c r="B752" s="27"/>
      <c r="C752" s="12"/>
      <c r="D752" s="12"/>
      <c r="E752" s="27"/>
      <c r="F752" s="22"/>
      <c r="G752" s="22"/>
      <c r="H752" s="22"/>
      <c r="I752" s="63"/>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row>
    <row r="753" spans="2:32">
      <c r="B753" s="27"/>
      <c r="C753" s="12"/>
      <c r="D753" s="12"/>
      <c r="E753" s="27"/>
      <c r="F753" s="22"/>
      <c r="G753" s="22"/>
      <c r="H753" s="22"/>
      <c r="I753" s="63"/>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row>
    <row r="754" spans="2:32">
      <c r="B754" s="27"/>
      <c r="C754" s="12"/>
      <c r="D754" s="12"/>
      <c r="E754" s="27"/>
      <c r="F754" s="22"/>
      <c r="G754" s="22"/>
      <c r="H754" s="22"/>
      <c r="I754" s="63"/>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row>
    <row r="755" spans="2:32">
      <c r="B755" s="27"/>
      <c r="C755" s="12"/>
      <c r="D755" s="12"/>
      <c r="E755" s="27"/>
      <c r="F755" s="22"/>
      <c r="G755" s="22"/>
      <c r="H755" s="22"/>
      <c r="I755" s="63"/>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row>
    <row r="756" spans="2:32">
      <c r="B756" s="27"/>
      <c r="C756" s="12"/>
      <c r="D756" s="12"/>
      <c r="E756" s="27"/>
      <c r="F756" s="22"/>
      <c r="G756" s="22"/>
      <c r="H756" s="22"/>
      <c r="I756" s="63"/>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row>
    <row r="757" spans="2:32">
      <c r="B757" s="27"/>
      <c r="C757" s="12"/>
      <c r="D757" s="12"/>
      <c r="E757" s="27"/>
      <c r="F757" s="22"/>
      <c r="G757" s="22"/>
      <c r="H757" s="22"/>
      <c r="I757" s="63"/>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row>
    <row r="758" spans="2:32">
      <c r="B758" s="27"/>
      <c r="C758" s="12"/>
      <c r="D758" s="12"/>
      <c r="E758" s="27"/>
      <c r="F758" s="22"/>
      <c r="G758" s="22"/>
      <c r="H758" s="22"/>
      <c r="I758" s="63"/>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row>
    <row r="759" spans="2:32">
      <c r="B759" s="27"/>
      <c r="C759" s="12"/>
      <c r="D759" s="12"/>
      <c r="E759" s="27"/>
      <c r="F759" s="22"/>
      <c r="G759" s="22"/>
      <c r="H759" s="22"/>
      <c r="I759" s="63"/>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row>
    <row r="760" spans="2:32">
      <c r="B760" s="27"/>
      <c r="C760" s="12"/>
      <c r="D760" s="12"/>
      <c r="E760" s="27"/>
      <c r="F760" s="22"/>
      <c r="G760" s="22"/>
      <c r="H760" s="22"/>
      <c r="I760" s="63"/>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row>
    <row r="761" spans="2:32">
      <c r="B761" s="27"/>
      <c r="C761" s="12"/>
      <c r="D761" s="12"/>
      <c r="E761" s="27"/>
      <c r="F761" s="22"/>
      <c r="G761" s="22"/>
      <c r="H761" s="22"/>
      <c r="I761" s="63"/>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row>
    <row r="762" spans="2:32">
      <c r="B762" s="27"/>
      <c r="C762" s="12"/>
      <c r="D762" s="12"/>
      <c r="E762" s="27"/>
      <c r="F762" s="22"/>
      <c r="G762" s="22"/>
      <c r="H762" s="22"/>
      <c r="I762" s="63"/>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row>
    <row r="763" spans="2:32">
      <c r="B763" s="27"/>
      <c r="C763" s="12"/>
      <c r="D763" s="12"/>
      <c r="E763" s="27"/>
      <c r="F763" s="22"/>
      <c r="G763" s="22"/>
      <c r="H763" s="22"/>
      <c r="I763" s="63"/>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row>
    <row r="764" spans="2:32">
      <c r="B764" s="27"/>
      <c r="C764" s="12"/>
      <c r="D764" s="12"/>
      <c r="E764" s="27"/>
      <c r="F764" s="22"/>
      <c r="G764" s="22"/>
      <c r="H764" s="22"/>
      <c r="I764" s="63"/>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row>
    <row r="765" spans="2:32">
      <c r="B765" s="27"/>
      <c r="C765" s="12"/>
      <c r="D765" s="12"/>
      <c r="E765" s="27"/>
      <c r="F765" s="22"/>
      <c r="G765" s="22"/>
      <c r="H765" s="22"/>
      <c r="I765" s="63"/>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row>
    <row r="766" spans="2:32">
      <c r="B766" s="27"/>
      <c r="C766" s="12"/>
      <c r="D766" s="12"/>
      <c r="E766" s="27"/>
      <c r="F766" s="22"/>
      <c r="G766" s="22"/>
      <c r="H766" s="22"/>
      <c r="I766" s="63"/>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row>
    <row r="767" spans="2:32">
      <c r="B767" s="27"/>
      <c r="C767" s="12"/>
      <c r="D767" s="12"/>
      <c r="E767" s="27"/>
      <c r="F767" s="22"/>
      <c r="G767" s="22"/>
      <c r="H767" s="22"/>
      <c r="I767" s="63"/>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row>
    <row r="768" spans="2:32">
      <c r="B768" s="27"/>
      <c r="C768" s="12"/>
      <c r="D768" s="12"/>
      <c r="E768" s="27"/>
      <c r="F768" s="22"/>
      <c r="G768" s="22"/>
      <c r="H768" s="22"/>
      <c r="I768" s="63"/>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row>
    <row r="769" spans="2:32">
      <c r="B769" s="27"/>
      <c r="C769" s="12"/>
      <c r="D769" s="12"/>
      <c r="E769" s="27"/>
      <c r="F769" s="22"/>
      <c r="G769" s="22"/>
      <c r="H769" s="22"/>
      <c r="I769" s="63"/>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row>
    <row r="770" spans="2:32">
      <c r="B770" s="27"/>
      <c r="C770" s="12"/>
      <c r="D770" s="12"/>
      <c r="E770" s="27"/>
      <c r="F770" s="22"/>
      <c r="G770" s="22"/>
      <c r="H770" s="22"/>
      <c r="I770" s="63"/>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row>
    <row r="771" spans="2:32">
      <c r="B771" s="27"/>
      <c r="C771" s="12"/>
      <c r="D771" s="12"/>
      <c r="E771" s="27"/>
      <c r="F771" s="22"/>
      <c r="G771" s="22"/>
      <c r="H771" s="22"/>
      <c r="I771" s="63"/>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row>
    <row r="772" spans="2:32">
      <c r="B772" s="27"/>
      <c r="C772" s="12"/>
      <c r="D772" s="12"/>
      <c r="E772" s="27"/>
      <c r="F772" s="22"/>
      <c r="G772" s="22"/>
      <c r="H772" s="22"/>
      <c r="I772" s="63"/>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row>
    <row r="773" spans="2:32">
      <c r="B773" s="27"/>
      <c r="C773" s="12"/>
      <c r="D773" s="12"/>
      <c r="E773" s="27"/>
      <c r="F773" s="22"/>
      <c r="G773" s="22"/>
      <c r="H773" s="22"/>
      <c r="I773" s="63"/>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row>
    <row r="774" spans="2:32">
      <c r="B774" s="27"/>
      <c r="C774" s="12"/>
      <c r="D774" s="12"/>
      <c r="E774" s="27"/>
      <c r="F774" s="22"/>
      <c r="G774" s="22"/>
      <c r="H774" s="22"/>
      <c r="I774" s="63"/>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row>
    <row r="775" spans="2:32">
      <c r="B775" s="27"/>
      <c r="C775" s="12"/>
      <c r="D775" s="12"/>
      <c r="E775" s="27"/>
      <c r="F775" s="22"/>
      <c r="G775" s="22"/>
      <c r="H775" s="22"/>
      <c r="I775" s="63"/>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row>
    <row r="776" spans="2:32">
      <c r="B776" s="27"/>
      <c r="C776" s="12"/>
      <c r="D776" s="12"/>
      <c r="E776" s="27"/>
      <c r="F776" s="22"/>
      <c r="G776" s="22"/>
      <c r="H776" s="22"/>
      <c r="I776" s="63"/>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row>
    <row r="777" spans="2:32">
      <c r="B777" s="27"/>
      <c r="C777" s="12"/>
      <c r="D777" s="12"/>
      <c r="E777" s="27"/>
      <c r="F777" s="22"/>
      <c r="G777" s="22"/>
      <c r="H777" s="22"/>
      <c r="I777" s="63"/>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row>
    <row r="778" spans="2:32">
      <c r="B778" s="27"/>
      <c r="C778" s="12"/>
      <c r="D778" s="12"/>
      <c r="E778" s="27"/>
      <c r="F778" s="22"/>
      <c r="G778" s="22"/>
      <c r="H778" s="22"/>
      <c r="I778" s="63"/>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row>
    <row r="779" spans="2:32">
      <c r="B779" s="27"/>
      <c r="C779" s="12"/>
      <c r="D779" s="12"/>
      <c r="E779" s="27"/>
      <c r="F779" s="22"/>
      <c r="G779" s="22"/>
      <c r="H779" s="22"/>
      <c r="I779" s="63"/>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row>
    <row r="780" spans="2:32">
      <c r="B780" s="27"/>
      <c r="C780" s="12"/>
      <c r="D780" s="12"/>
      <c r="E780" s="27"/>
      <c r="F780" s="22"/>
      <c r="G780" s="22"/>
      <c r="H780" s="22"/>
      <c r="I780" s="63"/>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row>
    <row r="781" spans="2:32">
      <c r="B781" s="27"/>
      <c r="C781" s="12"/>
      <c r="D781" s="12"/>
      <c r="E781" s="27"/>
      <c r="F781" s="22"/>
      <c r="G781" s="22"/>
      <c r="H781" s="22"/>
      <c r="I781" s="63"/>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row>
    <row r="782" spans="2:32">
      <c r="B782" s="27"/>
      <c r="C782" s="12"/>
      <c r="D782" s="12"/>
      <c r="E782" s="27"/>
      <c r="F782" s="22"/>
      <c r="G782" s="22"/>
      <c r="H782" s="22"/>
      <c r="I782" s="63"/>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row>
    <row r="783" spans="2:32">
      <c r="B783" s="27"/>
      <c r="C783" s="12"/>
      <c r="D783" s="12"/>
      <c r="E783" s="27"/>
      <c r="F783" s="22"/>
      <c r="G783" s="22"/>
      <c r="H783" s="22"/>
      <c r="I783" s="63"/>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row>
    <row r="784" spans="2:32">
      <c r="B784" s="27"/>
      <c r="C784" s="12"/>
      <c r="D784" s="12"/>
      <c r="E784" s="27"/>
      <c r="F784" s="22"/>
      <c r="G784" s="22"/>
      <c r="H784" s="22"/>
      <c r="I784" s="63"/>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row>
    <row r="785" spans="2:32">
      <c r="B785" s="27"/>
      <c r="C785" s="12"/>
      <c r="D785" s="12"/>
      <c r="E785" s="27"/>
      <c r="F785" s="22"/>
      <c r="G785" s="22"/>
      <c r="H785" s="22"/>
      <c r="I785" s="63"/>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row>
    <row r="786" spans="2:32">
      <c r="B786" s="27"/>
      <c r="C786" s="12"/>
      <c r="D786" s="12"/>
      <c r="E786" s="27"/>
      <c r="F786" s="22"/>
      <c r="G786" s="22"/>
      <c r="H786" s="22"/>
      <c r="I786" s="63"/>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row>
    <row r="787" spans="2:32">
      <c r="B787" s="27"/>
      <c r="C787" s="12"/>
      <c r="D787" s="12"/>
      <c r="E787" s="27"/>
      <c r="F787" s="22"/>
      <c r="G787" s="22"/>
      <c r="H787" s="22"/>
      <c r="I787" s="63"/>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row>
    <row r="788" spans="2:32">
      <c r="B788" s="27"/>
      <c r="C788" s="12"/>
      <c r="D788" s="12"/>
      <c r="E788" s="27"/>
      <c r="F788" s="22"/>
      <c r="G788" s="22"/>
      <c r="H788" s="22"/>
      <c r="I788" s="63"/>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row>
    <row r="789" spans="2:32">
      <c r="B789" s="27"/>
      <c r="C789" s="12"/>
      <c r="D789" s="12"/>
      <c r="E789" s="27"/>
      <c r="F789" s="22"/>
      <c r="G789" s="22"/>
      <c r="H789" s="22"/>
      <c r="I789" s="63"/>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row>
    <row r="790" spans="2:32">
      <c r="B790" s="27"/>
      <c r="C790" s="12"/>
      <c r="D790" s="12"/>
      <c r="E790" s="27"/>
      <c r="F790" s="22"/>
      <c r="G790" s="22"/>
      <c r="H790" s="22"/>
      <c r="I790" s="63"/>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row>
    <row r="791" spans="2:32">
      <c r="B791" s="27"/>
      <c r="C791" s="12"/>
      <c r="D791" s="12"/>
      <c r="E791" s="27"/>
      <c r="F791" s="22"/>
      <c r="G791" s="22"/>
      <c r="H791" s="22"/>
      <c r="I791" s="63"/>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row>
    <row r="792" spans="2:32">
      <c r="B792" s="27"/>
      <c r="C792" s="12"/>
      <c r="D792" s="12"/>
      <c r="E792" s="27"/>
      <c r="F792" s="22"/>
      <c r="G792" s="22"/>
      <c r="H792" s="22"/>
      <c r="I792" s="63"/>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row>
    <row r="793" spans="2:32">
      <c r="B793" s="27"/>
      <c r="C793" s="12"/>
      <c r="D793" s="12"/>
      <c r="E793" s="27"/>
      <c r="F793" s="22"/>
      <c r="G793" s="22"/>
      <c r="H793" s="22"/>
      <c r="I793" s="63"/>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row>
    <row r="794" spans="2:32">
      <c r="B794" s="27"/>
      <c r="C794" s="12"/>
      <c r="D794" s="12"/>
      <c r="E794" s="27"/>
      <c r="F794" s="22"/>
      <c r="G794" s="22"/>
      <c r="H794" s="22"/>
      <c r="I794" s="63"/>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row>
    <row r="795" spans="2:32">
      <c r="B795" s="27"/>
      <c r="C795" s="12"/>
      <c r="D795" s="12"/>
      <c r="E795" s="27"/>
      <c r="F795" s="22"/>
      <c r="G795" s="22"/>
      <c r="H795" s="22"/>
      <c r="I795" s="63"/>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row>
    <row r="796" spans="2:32">
      <c r="B796" s="27"/>
      <c r="C796" s="12"/>
      <c r="D796" s="12"/>
      <c r="E796" s="27"/>
      <c r="F796" s="22"/>
      <c r="G796" s="22"/>
      <c r="H796" s="22"/>
      <c r="I796" s="63"/>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row>
    <row r="797" spans="2:32">
      <c r="B797" s="27"/>
      <c r="C797" s="12"/>
      <c r="D797" s="12"/>
      <c r="E797" s="27"/>
      <c r="F797" s="22"/>
      <c r="G797" s="22"/>
      <c r="H797" s="22"/>
      <c r="I797" s="63"/>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row>
    <row r="798" spans="2:32">
      <c r="B798" s="27"/>
      <c r="C798" s="12"/>
      <c r="D798" s="12"/>
      <c r="E798" s="27"/>
      <c r="F798" s="22"/>
      <c r="G798" s="22"/>
      <c r="H798" s="22"/>
      <c r="I798" s="63"/>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row>
    <row r="799" spans="2:32">
      <c r="B799" s="27"/>
      <c r="C799" s="12"/>
      <c r="D799" s="12"/>
      <c r="E799" s="27"/>
      <c r="F799" s="22"/>
      <c r="G799" s="22"/>
      <c r="H799" s="22"/>
      <c r="I799" s="63"/>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row>
    <row r="800" spans="2:32">
      <c r="B800" s="27"/>
      <c r="C800" s="12"/>
      <c r="D800" s="12"/>
      <c r="E800" s="27"/>
      <c r="F800" s="22"/>
      <c r="G800" s="22"/>
      <c r="H800" s="22"/>
      <c r="I800" s="63"/>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row>
    <row r="801" spans="2:32">
      <c r="B801" s="27"/>
      <c r="C801" s="12"/>
      <c r="D801" s="12"/>
      <c r="E801" s="27"/>
      <c r="F801" s="22"/>
      <c r="G801" s="22"/>
      <c r="H801" s="22"/>
      <c r="I801" s="63"/>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row>
    <row r="802" spans="2:32">
      <c r="B802" s="27"/>
      <c r="C802" s="12"/>
      <c r="D802" s="12"/>
      <c r="E802" s="27"/>
      <c r="F802" s="22"/>
      <c r="G802" s="22"/>
      <c r="H802" s="22"/>
      <c r="I802" s="63"/>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row>
    <row r="803" spans="2:32">
      <c r="B803" s="27"/>
      <c r="C803" s="12"/>
      <c r="D803" s="12"/>
      <c r="E803" s="27"/>
      <c r="F803" s="22"/>
      <c r="G803" s="22"/>
      <c r="H803" s="22"/>
      <c r="I803" s="63"/>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row>
    <row r="804" spans="2:32">
      <c r="B804" s="27"/>
      <c r="C804" s="12"/>
      <c r="D804" s="12"/>
      <c r="E804" s="27"/>
      <c r="F804" s="22"/>
      <c r="G804" s="22"/>
      <c r="H804" s="22"/>
      <c r="I804" s="63"/>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row>
    <row r="805" spans="2:32">
      <c r="B805" s="27"/>
      <c r="C805" s="12"/>
      <c r="D805" s="12"/>
      <c r="E805" s="27"/>
      <c r="F805" s="22"/>
      <c r="G805" s="22"/>
      <c r="H805" s="22"/>
      <c r="I805" s="63"/>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row>
    <row r="806" spans="2:32">
      <c r="B806" s="27"/>
      <c r="C806" s="12"/>
      <c r="D806" s="12"/>
      <c r="E806" s="27"/>
      <c r="F806" s="22"/>
      <c r="G806" s="22"/>
      <c r="H806" s="22"/>
      <c r="I806" s="63"/>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row>
    <row r="807" spans="2:32">
      <c r="B807" s="27"/>
      <c r="C807" s="12"/>
      <c r="D807" s="12"/>
      <c r="E807" s="27"/>
      <c r="F807" s="22"/>
      <c r="G807" s="22"/>
      <c r="H807" s="22"/>
      <c r="I807" s="63"/>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row>
    <row r="808" spans="2:32">
      <c r="B808" s="27"/>
      <c r="C808" s="12"/>
      <c r="D808" s="12"/>
      <c r="E808" s="27"/>
      <c r="F808" s="22"/>
      <c r="G808" s="22"/>
      <c r="H808" s="22"/>
      <c r="I808" s="63"/>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row>
    <row r="809" spans="2:32">
      <c r="B809" s="27"/>
      <c r="C809" s="12"/>
      <c r="D809" s="12"/>
      <c r="E809" s="27"/>
      <c r="F809" s="22"/>
      <c r="G809" s="22"/>
      <c r="H809" s="22"/>
      <c r="I809" s="63"/>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row>
    <row r="810" spans="2:32">
      <c r="B810" s="27"/>
      <c r="C810" s="12"/>
      <c r="D810" s="12"/>
      <c r="E810" s="27"/>
      <c r="F810" s="22"/>
      <c r="G810" s="22"/>
      <c r="H810" s="22"/>
      <c r="I810" s="63"/>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row>
    <row r="811" spans="2:32">
      <c r="B811" s="27"/>
      <c r="C811" s="12"/>
      <c r="D811" s="12"/>
      <c r="E811" s="27"/>
      <c r="F811" s="22"/>
      <c r="G811" s="22"/>
      <c r="H811" s="22"/>
      <c r="I811" s="63"/>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row>
    <row r="812" spans="2:32">
      <c r="B812" s="27"/>
      <c r="C812" s="12"/>
      <c r="D812" s="12"/>
      <c r="E812" s="27"/>
      <c r="F812" s="22"/>
      <c r="G812" s="22"/>
      <c r="H812" s="22"/>
      <c r="I812" s="63"/>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row>
    <row r="813" spans="2:32">
      <c r="B813" s="27"/>
      <c r="C813" s="12"/>
      <c r="D813" s="12"/>
      <c r="E813" s="27"/>
      <c r="F813" s="22"/>
      <c r="G813" s="22"/>
      <c r="H813" s="22"/>
      <c r="I813" s="63"/>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row>
    <row r="814" spans="2:32">
      <c r="B814" s="27"/>
      <c r="C814" s="12"/>
      <c r="D814" s="12"/>
      <c r="E814" s="27"/>
      <c r="F814" s="22"/>
      <c r="G814" s="22"/>
      <c r="H814" s="22"/>
      <c r="I814" s="63"/>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row>
    <row r="815" spans="2:32">
      <c r="B815" s="27"/>
      <c r="C815" s="12"/>
      <c r="D815" s="12"/>
      <c r="E815" s="27"/>
      <c r="F815" s="22"/>
      <c r="G815" s="22"/>
      <c r="H815" s="22"/>
      <c r="I815" s="63"/>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row>
    <row r="816" spans="2:32">
      <c r="B816" s="27"/>
      <c r="C816" s="12"/>
      <c r="D816" s="12"/>
      <c r="E816" s="27"/>
      <c r="F816" s="22"/>
      <c r="G816" s="22"/>
      <c r="H816" s="22"/>
      <c r="I816" s="63"/>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row>
    <row r="817" spans="2:32">
      <c r="B817" s="27"/>
      <c r="C817" s="12"/>
      <c r="D817" s="12"/>
      <c r="E817" s="27"/>
      <c r="F817" s="22"/>
      <c r="G817" s="22"/>
      <c r="H817" s="22"/>
      <c r="I817" s="63"/>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row>
    <row r="818" spans="2:32">
      <c r="B818" s="27"/>
      <c r="C818" s="12"/>
      <c r="D818" s="12"/>
      <c r="E818" s="27"/>
      <c r="F818" s="22"/>
      <c r="G818" s="22"/>
      <c r="H818" s="22"/>
      <c r="I818" s="63"/>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row>
    <row r="819" spans="2:32">
      <c r="B819" s="27"/>
      <c r="C819" s="12"/>
      <c r="D819" s="12"/>
      <c r="E819" s="27"/>
      <c r="F819" s="22"/>
      <c r="G819" s="22"/>
      <c r="H819" s="22"/>
      <c r="I819" s="63"/>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row>
    <row r="820" spans="2:32">
      <c r="B820" s="27"/>
      <c r="C820" s="12"/>
      <c r="D820" s="12"/>
      <c r="E820" s="27"/>
      <c r="F820" s="22"/>
      <c r="G820" s="22"/>
      <c r="H820" s="22"/>
      <c r="I820" s="63"/>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row>
    <row r="821" spans="2:32">
      <c r="B821" s="27"/>
      <c r="C821" s="12"/>
      <c r="D821" s="12"/>
      <c r="E821" s="27"/>
      <c r="F821" s="22"/>
      <c r="G821" s="22"/>
      <c r="H821" s="22"/>
      <c r="I821" s="63"/>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row>
    <row r="822" spans="2:32">
      <c r="B822" s="27"/>
      <c r="C822" s="12"/>
      <c r="D822" s="12"/>
      <c r="E822" s="27"/>
      <c r="F822" s="22"/>
      <c r="G822" s="22"/>
      <c r="H822" s="22"/>
      <c r="I822" s="63"/>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row>
    <row r="823" spans="2:32">
      <c r="B823" s="27"/>
      <c r="C823" s="12"/>
      <c r="D823" s="12"/>
      <c r="E823" s="27"/>
      <c r="F823" s="22"/>
      <c r="G823" s="22"/>
      <c r="H823" s="22"/>
      <c r="I823" s="63"/>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row>
    <row r="824" spans="2:32">
      <c r="B824" s="27"/>
      <c r="C824" s="12"/>
      <c r="D824" s="12"/>
      <c r="E824" s="27"/>
      <c r="F824" s="22"/>
      <c r="G824" s="22"/>
      <c r="H824" s="22"/>
      <c r="I824" s="63"/>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row>
    <row r="825" spans="2:32">
      <c r="B825" s="27"/>
      <c r="C825" s="12"/>
      <c r="D825" s="12"/>
      <c r="E825" s="27"/>
      <c r="F825" s="22"/>
      <c r="G825" s="22"/>
      <c r="H825" s="22"/>
      <c r="I825" s="63"/>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row>
    <row r="826" spans="2:32">
      <c r="B826" s="27"/>
      <c r="C826" s="12"/>
      <c r="D826" s="12"/>
      <c r="E826" s="27"/>
      <c r="F826" s="22"/>
      <c r="G826" s="22"/>
      <c r="H826" s="22"/>
      <c r="I826" s="63"/>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row>
    <row r="827" spans="2:32">
      <c r="B827" s="27"/>
      <c r="C827" s="12"/>
      <c r="D827" s="12"/>
      <c r="E827" s="27"/>
      <c r="F827" s="22"/>
      <c r="G827" s="22"/>
      <c r="H827" s="22"/>
      <c r="I827" s="63"/>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row>
    <row r="828" spans="2:32">
      <c r="B828" s="27"/>
      <c r="C828" s="12"/>
      <c r="D828" s="12"/>
      <c r="E828" s="27"/>
      <c r="F828" s="22"/>
      <c r="G828" s="22"/>
      <c r="H828" s="22"/>
      <c r="I828" s="63"/>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row>
    <row r="829" spans="2:32">
      <c r="B829" s="27"/>
      <c r="C829" s="12"/>
      <c r="D829" s="12"/>
      <c r="E829" s="27"/>
      <c r="F829" s="22"/>
      <c r="G829" s="22"/>
      <c r="H829" s="22"/>
      <c r="I829" s="63"/>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row>
    <row r="830" spans="2:32">
      <c r="B830" s="27"/>
      <c r="C830" s="12"/>
      <c r="D830" s="12"/>
      <c r="E830" s="27"/>
      <c r="F830" s="22"/>
      <c r="G830" s="22"/>
      <c r="H830" s="22"/>
      <c r="I830" s="63"/>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row>
    <row r="831" spans="2:32">
      <c r="B831" s="27"/>
      <c r="C831" s="12"/>
      <c r="D831" s="12"/>
      <c r="E831" s="27"/>
      <c r="F831" s="22"/>
      <c r="G831" s="22"/>
      <c r="H831" s="22"/>
      <c r="I831" s="63"/>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row>
    <row r="832" spans="2:32">
      <c r="B832" s="27"/>
      <c r="C832" s="12"/>
      <c r="D832" s="12"/>
      <c r="E832" s="27"/>
      <c r="F832" s="22"/>
      <c r="G832" s="22"/>
      <c r="H832" s="22"/>
      <c r="I832" s="63"/>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row>
    <row r="833" spans="2:32">
      <c r="B833" s="27"/>
      <c r="C833" s="12"/>
      <c r="D833" s="12"/>
      <c r="E833" s="27"/>
      <c r="F833" s="22"/>
      <c r="G833" s="22"/>
      <c r="H833" s="22"/>
      <c r="I833" s="63"/>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row>
    <row r="834" spans="2:32">
      <c r="B834" s="27"/>
      <c r="C834" s="12"/>
      <c r="D834" s="12"/>
      <c r="E834" s="27"/>
      <c r="F834" s="22"/>
      <c r="G834" s="22"/>
      <c r="H834" s="22"/>
      <c r="I834" s="63"/>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row>
    <row r="835" spans="2:32">
      <c r="B835" s="27"/>
      <c r="C835" s="12"/>
      <c r="D835" s="12"/>
      <c r="E835" s="27"/>
      <c r="F835" s="22"/>
      <c r="G835" s="22"/>
      <c r="H835" s="22"/>
      <c r="I835" s="63"/>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row>
    <row r="836" spans="2:32">
      <c r="B836" s="27"/>
      <c r="C836" s="12"/>
      <c r="D836" s="12"/>
      <c r="E836" s="27"/>
      <c r="F836" s="22"/>
      <c r="G836" s="22"/>
      <c r="H836" s="22"/>
      <c r="I836" s="63"/>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row>
    <row r="837" spans="2:32">
      <c r="B837" s="27"/>
      <c r="C837" s="12"/>
      <c r="D837" s="12"/>
      <c r="E837" s="27"/>
      <c r="F837" s="22"/>
      <c r="G837" s="22"/>
      <c r="H837" s="22"/>
      <c r="I837" s="63"/>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row>
    <row r="838" spans="2:32">
      <c r="B838" s="27"/>
      <c r="C838" s="12"/>
      <c r="D838" s="12"/>
      <c r="E838" s="27"/>
      <c r="F838" s="22"/>
      <c r="G838" s="22"/>
      <c r="H838" s="22"/>
      <c r="I838" s="63"/>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row>
    <row r="839" spans="2:32">
      <c r="B839" s="27"/>
      <c r="C839" s="12"/>
      <c r="D839" s="12"/>
      <c r="E839" s="27"/>
      <c r="F839" s="22"/>
      <c r="G839" s="22"/>
      <c r="H839" s="22"/>
      <c r="I839" s="63"/>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row>
    <row r="840" spans="2:32">
      <c r="B840" s="27"/>
      <c r="C840" s="12"/>
      <c r="D840" s="12"/>
      <c r="E840" s="27"/>
      <c r="F840" s="22"/>
      <c r="G840" s="22"/>
      <c r="H840" s="22"/>
      <c r="I840" s="63"/>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row>
    <row r="841" spans="2:32">
      <c r="B841" s="27"/>
      <c r="C841" s="12"/>
      <c r="D841" s="12"/>
      <c r="E841" s="27"/>
      <c r="F841" s="22"/>
      <c r="G841" s="22"/>
      <c r="H841" s="22"/>
      <c r="I841" s="63"/>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row>
    <row r="842" spans="2:32">
      <c r="B842" s="27"/>
      <c r="C842" s="12"/>
      <c r="D842" s="12"/>
      <c r="E842" s="27"/>
      <c r="F842" s="22"/>
      <c r="G842" s="22"/>
      <c r="H842" s="22"/>
      <c r="I842" s="63"/>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row>
    <row r="843" spans="2:32">
      <c r="B843" s="27"/>
      <c r="C843" s="12"/>
      <c r="D843" s="12"/>
      <c r="E843" s="27"/>
      <c r="F843" s="22"/>
      <c r="G843" s="22"/>
      <c r="H843" s="22"/>
      <c r="I843" s="63"/>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row>
    <row r="844" spans="2:32">
      <c r="B844" s="27"/>
      <c r="C844" s="12"/>
      <c r="D844" s="12"/>
      <c r="E844" s="27"/>
      <c r="F844" s="22"/>
      <c r="G844" s="22"/>
      <c r="H844" s="22"/>
      <c r="I844" s="63"/>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row>
    <row r="845" spans="2:32">
      <c r="B845" s="27"/>
      <c r="C845" s="12"/>
      <c r="D845" s="12"/>
      <c r="E845" s="27"/>
      <c r="F845" s="22"/>
      <c r="G845" s="22"/>
      <c r="H845" s="22"/>
      <c r="I845" s="63"/>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row>
    <row r="846" spans="2:32">
      <c r="B846" s="27"/>
      <c r="C846" s="12"/>
      <c r="D846" s="12"/>
      <c r="E846" s="27"/>
      <c r="F846" s="22"/>
      <c r="G846" s="22"/>
      <c r="H846" s="22"/>
      <c r="I846" s="63"/>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row>
    <row r="847" spans="2:32">
      <c r="B847" s="27"/>
      <c r="C847" s="12"/>
      <c r="D847" s="12"/>
      <c r="E847" s="27"/>
      <c r="F847" s="22"/>
      <c r="G847" s="22"/>
      <c r="H847" s="22"/>
      <c r="I847" s="63"/>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row>
    <row r="848" spans="2:32">
      <c r="B848" s="27"/>
      <c r="C848" s="12"/>
      <c r="D848" s="12"/>
      <c r="E848" s="27"/>
      <c r="F848" s="22"/>
      <c r="G848" s="22"/>
      <c r="H848" s="22"/>
      <c r="I848" s="63"/>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row>
    <row r="849" spans="2:32">
      <c r="B849" s="27"/>
      <c r="C849" s="12"/>
      <c r="D849" s="12"/>
      <c r="E849" s="27"/>
      <c r="F849" s="22"/>
      <c r="G849" s="22"/>
      <c r="H849" s="22"/>
      <c r="I849" s="63"/>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row>
    <row r="850" spans="2:32">
      <c r="B850" s="27"/>
      <c r="C850" s="12"/>
      <c r="D850" s="12"/>
      <c r="E850" s="27"/>
      <c r="F850" s="22"/>
      <c r="G850" s="22"/>
      <c r="H850" s="22"/>
      <c r="I850" s="63"/>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row>
    <row r="851" spans="2:32">
      <c r="B851" s="27"/>
      <c r="C851" s="12"/>
      <c r="D851" s="12"/>
      <c r="E851" s="27"/>
      <c r="F851" s="22"/>
      <c r="G851" s="22"/>
      <c r="H851" s="22"/>
      <c r="I851" s="63"/>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row>
    <row r="852" spans="2:32">
      <c r="B852" s="27"/>
      <c r="C852" s="12"/>
      <c r="D852" s="12"/>
      <c r="E852" s="27"/>
      <c r="F852" s="22"/>
      <c r="G852" s="22"/>
      <c r="H852" s="22"/>
      <c r="I852" s="63"/>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row>
    <row r="853" spans="2:32">
      <c r="B853" s="27"/>
      <c r="C853" s="12"/>
      <c r="D853" s="12"/>
      <c r="E853" s="27"/>
      <c r="F853" s="22"/>
      <c r="G853" s="22"/>
      <c r="H853" s="22"/>
      <c r="I853" s="63"/>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row>
    <row r="854" spans="2:32">
      <c r="B854" s="27"/>
      <c r="C854" s="12"/>
      <c r="D854" s="12"/>
      <c r="E854" s="27"/>
      <c r="F854" s="22"/>
      <c r="G854" s="22"/>
      <c r="H854" s="22"/>
      <c r="I854" s="63"/>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row>
    <row r="855" spans="2:32">
      <c r="B855" s="27"/>
      <c r="C855" s="12"/>
      <c r="D855" s="12"/>
      <c r="E855" s="27"/>
      <c r="F855" s="22"/>
      <c r="G855" s="22"/>
      <c r="H855" s="22"/>
      <c r="I855" s="63"/>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row>
    <row r="856" spans="2:32">
      <c r="B856" s="27"/>
      <c r="C856" s="12"/>
      <c r="D856" s="12"/>
      <c r="E856" s="27"/>
      <c r="F856" s="22"/>
      <c r="G856" s="22"/>
      <c r="H856" s="22"/>
      <c r="I856" s="63"/>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row>
    <row r="857" spans="2:32">
      <c r="B857" s="27"/>
      <c r="C857" s="12"/>
      <c r="D857" s="12"/>
      <c r="E857" s="27"/>
      <c r="F857" s="22"/>
      <c r="G857" s="22"/>
      <c r="H857" s="22"/>
      <c r="I857" s="63"/>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row>
    <row r="858" spans="2:32">
      <c r="B858" s="27"/>
      <c r="C858" s="12"/>
      <c r="D858" s="12"/>
      <c r="E858" s="27"/>
      <c r="F858" s="22"/>
      <c r="G858" s="22"/>
      <c r="H858" s="22"/>
      <c r="I858" s="63"/>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row>
    <row r="859" spans="2:32">
      <c r="B859" s="27"/>
      <c r="C859" s="12"/>
      <c r="D859" s="12"/>
      <c r="E859" s="27"/>
      <c r="F859" s="22"/>
      <c r="G859" s="22"/>
      <c r="H859" s="22"/>
      <c r="I859" s="63"/>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row>
    <row r="860" spans="2:32">
      <c r="B860" s="27"/>
      <c r="C860" s="12"/>
      <c r="D860" s="12"/>
      <c r="E860" s="27"/>
      <c r="F860" s="22"/>
      <c r="G860" s="22"/>
      <c r="H860" s="22"/>
      <c r="I860" s="63"/>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row>
    <row r="861" spans="2:32">
      <c r="B861" s="27"/>
      <c r="C861" s="12"/>
      <c r="D861" s="12"/>
      <c r="E861" s="27"/>
      <c r="F861" s="22"/>
      <c r="G861" s="22"/>
      <c r="H861" s="22"/>
      <c r="I861" s="63"/>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row>
    <row r="862" spans="2:32">
      <c r="B862" s="27"/>
      <c r="C862" s="12"/>
      <c r="D862" s="12"/>
      <c r="E862" s="27"/>
      <c r="F862" s="22"/>
      <c r="G862" s="22"/>
      <c r="H862" s="22"/>
      <c r="I862" s="63"/>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row>
    <row r="863" spans="2:32">
      <c r="B863" s="27"/>
      <c r="C863" s="12"/>
      <c r="D863" s="12"/>
      <c r="E863" s="27"/>
      <c r="F863" s="22"/>
      <c r="G863" s="22"/>
      <c r="H863" s="22"/>
      <c r="I863" s="63"/>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row>
    <row r="864" spans="2:32">
      <c r="B864" s="27"/>
      <c r="C864" s="12"/>
      <c r="D864" s="12"/>
      <c r="E864" s="27"/>
      <c r="F864" s="22"/>
      <c r="G864" s="22"/>
      <c r="H864" s="22"/>
      <c r="I864" s="63"/>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row>
    <row r="865" spans="2:32">
      <c r="B865" s="27"/>
      <c r="C865" s="12"/>
      <c r="D865" s="12"/>
      <c r="E865" s="27"/>
      <c r="F865" s="22"/>
      <c r="G865" s="22"/>
      <c r="H865" s="22"/>
      <c r="I865" s="63"/>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row>
    <row r="866" spans="2:32">
      <c r="B866" s="27"/>
      <c r="C866" s="12"/>
      <c r="D866" s="12"/>
      <c r="E866" s="27"/>
      <c r="F866" s="22"/>
      <c r="G866" s="22"/>
      <c r="H866" s="22"/>
      <c r="I866" s="63"/>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row>
    <row r="867" spans="2:32">
      <c r="B867" s="27"/>
      <c r="C867" s="12"/>
      <c r="D867" s="12"/>
      <c r="E867" s="27"/>
      <c r="F867" s="22"/>
      <c r="G867" s="22"/>
      <c r="H867" s="22"/>
      <c r="I867" s="63"/>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row>
    <row r="868" spans="2:32">
      <c r="B868" s="27"/>
      <c r="C868" s="12"/>
      <c r="D868" s="12"/>
      <c r="E868" s="27"/>
      <c r="F868" s="22"/>
      <c r="G868" s="22"/>
      <c r="H868" s="22"/>
      <c r="I868" s="63"/>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row>
    <row r="869" spans="2:32">
      <c r="B869" s="27"/>
      <c r="C869" s="12"/>
      <c r="D869" s="12"/>
      <c r="E869" s="27"/>
      <c r="F869" s="22"/>
      <c r="G869" s="22"/>
      <c r="H869" s="22"/>
      <c r="I869" s="63"/>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row>
    <row r="870" spans="2:32">
      <c r="B870" s="27"/>
      <c r="C870" s="12"/>
      <c r="D870" s="12"/>
      <c r="E870" s="27"/>
      <c r="F870" s="22"/>
      <c r="G870" s="22"/>
      <c r="H870" s="22"/>
      <c r="I870" s="63"/>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row>
    <row r="871" spans="2:32">
      <c r="B871" s="27"/>
      <c r="C871" s="12"/>
      <c r="D871" s="12"/>
      <c r="E871" s="27"/>
      <c r="F871" s="22"/>
      <c r="G871" s="22"/>
      <c r="H871" s="22"/>
      <c r="I871" s="63"/>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row>
    <row r="872" spans="2:32">
      <c r="B872" s="27"/>
      <c r="C872" s="12"/>
      <c r="D872" s="12"/>
      <c r="E872" s="27"/>
      <c r="F872" s="22"/>
      <c r="G872" s="22"/>
      <c r="H872" s="22"/>
      <c r="I872" s="63"/>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row>
    <row r="873" spans="2:32">
      <c r="B873" s="27"/>
      <c r="C873" s="12"/>
      <c r="D873" s="12"/>
      <c r="E873" s="27"/>
      <c r="F873" s="22"/>
      <c r="G873" s="22"/>
      <c r="H873" s="22"/>
      <c r="I873" s="63"/>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row>
    <row r="874" spans="2:32">
      <c r="B874" s="27"/>
      <c r="C874" s="12"/>
      <c r="D874" s="12"/>
      <c r="E874" s="27"/>
      <c r="F874" s="22"/>
      <c r="G874" s="22"/>
      <c r="H874" s="22"/>
      <c r="I874" s="63"/>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row>
    <row r="875" spans="2:32">
      <c r="B875" s="27"/>
      <c r="C875" s="12"/>
      <c r="D875" s="12"/>
      <c r="E875" s="27"/>
      <c r="F875" s="22"/>
      <c r="G875" s="22"/>
      <c r="H875" s="22"/>
      <c r="I875" s="63"/>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row>
    <row r="876" spans="2:32">
      <c r="B876" s="27"/>
      <c r="C876" s="12"/>
      <c r="D876" s="12"/>
      <c r="E876" s="27"/>
      <c r="F876" s="22"/>
      <c r="G876" s="22"/>
      <c r="H876" s="22"/>
      <c r="I876" s="63"/>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row>
    <row r="877" spans="2:32">
      <c r="B877" s="27"/>
      <c r="C877" s="12"/>
      <c r="D877" s="12"/>
      <c r="E877" s="27"/>
      <c r="F877" s="22"/>
      <c r="G877" s="22"/>
      <c r="H877" s="22"/>
      <c r="I877" s="63"/>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row>
    <row r="878" spans="2:32">
      <c r="B878" s="27"/>
      <c r="C878" s="12"/>
      <c r="D878" s="12"/>
      <c r="E878" s="27"/>
      <c r="F878" s="22"/>
      <c r="G878" s="22"/>
      <c r="H878" s="22"/>
      <c r="I878" s="63"/>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row>
    <row r="879" spans="2:32">
      <c r="B879" s="27"/>
      <c r="C879" s="12"/>
      <c r="D879" s="12"/>
      <c r="E879" s="27"/>
      <c r="F879" s="22"/>
      <c r="G879" s="22"/>
      <c r="H879" s="22"/>
      <c r="I879" s="63"/>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row>
    <row r="880" spans="2:32">
      <c r="B880" s="27"/>
      <c r="C880" s="12"/>
      <c r="D880" s="12"/>
      <c r="E880" s="27"/>
      <c r="F880" s="22"/>
      <c r="G880" s="22"/>
      <c r="H880" s="22"/>
      <c r="I880" s="63"/>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row>
    <row r="881" spans="2:32">
      <c r="B881" s="27"/>
      <c r="C881" s="12"/>
      <c r="D881" s="12"/>
      <c r="E881" s="27"/>
      <c r="F881" s="22"/>
      <c r="G881" s="22"/>
      <c r="H881" s="22"/>
      <c r="I881" s="63"/>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row>
    <row r="882" spans="2:32">
      <c r="B882" s="27"/>
      <c r="C882" s="12"/>
      <c r="D882" s="12"/>
      <c r="E882" s="27"/>
      <c r="F882" s="22"/>
      <c r="G882" s="22"/>
      <c r="H882" s="22"/>
      <c r="I882" s="63"/>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row>
    <row r="883" spans="2:32">
      <c r="B883" s="27"/>
      <c r="C883" s="12"/>
      <c r="D883" s="12"/>
      <c r="E883" s="27"/>
      <c r="F883" s="22"/>
      <c r="G883" s="22"/>
      <c r="H883" s="22"/>
      <c r="I883" s="63"/>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row>
    <row r="884" spans="2:32">
      <c r="B884" s="27"/>
      <c r="C884" s="12"/>
      <c r="D884" s="12"/>
      <c r="E884" s="27"/>
      <c r="F884" s="22"/>
      <c r="G884" s="22"/>
      <c r="H884" s="22"/>
      <c r="I884" s="63"/>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row>
    <row r="885" spans="2:32">
      <c r="B885" s="27"/>
      <c r="C885" s="12"/>
      <c r="D885" s="12"/>
      <c r="E885" s="27"/>
      <c r="F885" s="22"/>
      <c r="G885" s="22"/>
      <c r="H885" s="22"/>
      <c r="I885" s="63"/>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row>
    <row r="886" spans="2:32">
      <c r="B886" s="27"/>
      <c r="C886" s="12"/>
      <c r="D886" s="12"/>
      <c r="E886" s="27"/>
      <c r="F886" s="22"/>
      <c r="G886" s="22"/>
      <c r="H886" s="22"/>
      <c r="I886" s="63"/>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row>
    <row r="887" spans="2:32">
      <c r="B887" s="27"/>
      <c r="C887" s="12"/>
      <c r="D887" s="12"/>
      <c r="E887" s="27"/>
      <c r="F887" s="22"/>
      <c r="G887" s="22"/>
      <c r="H887" s="22"/>
      <c r="I887" s="63"/>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row>
    <row r="888" spans="2:32">
      <c r="B888" s="27"/>
      <c r="C888" s="12"/>
      <c r="D888" s="12"/>
      <c r="E888" s="27"/>
      <c r="F888" s="22"/>
      <c r="G888" s="22"/>
      <c r="H888" s="22"/>
      <c r="I888" s="63"/>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row>
    <row r="889" spans="2:32">
      <c r="B889" s="27"/>
      <c r="C889" s="12"/>
      <c r="D889" s="12"/>
      <c r="E889" s="27"/>
      <c r="F889" s="22"/>
      <c r="G889" s="22"/>
      <c r="H889" s="22"/>
      <c r="I889" s="63"/>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row>
    <row r="890" spans="2:32">
      <c r="B890" s="27"/>
      <c r="C890" s="12"/>
      <c r="D890" s="12"/>
      <c r="E890" s="27"/>
      <c r="F890" s="22"/>
      <c r="G890" s="22"/>
      <c r="H890" s="22"/>
      <c r="I890" s="63"/>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row>
    <row r="891" spans="2:32">
      <c r="B891" s="27"/>
      <c r="C891" s="12"/>
      <c r="D891" s="12"/>
      <c r="E891" s="27"/>
      <c r="F891" s="22"/>
      <c r="G891" s="22"/>
      <c r="H891" s="22"/>
      <c r="I891" s="63"/>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row>
    <row r="892" spans="2:32">
      <c r="B892" s="27"/>
      <c r="C892" s="12"/>
      <c r="D892" s="12"/>
      <c r="E892" s="27"/>
      <c r="F892" s="22"/>
      <c r="G892" s="22"/>
      <c r="H892" s="22"/>
      <c r="I892" s="63"/>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row>
    <row r="893" spans="2:32">
      <c r="B893" s="27"/>
      <c r="C893" s="12"/>
      <c r="D893" s="12"/>
      <c r="E893" s="27"/>
      <c r="F893" s="22"/>
      <c r="G893" s="22"/>
      <c r="H893" s="22"/>
      <c r="I893" s="63"/>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row>
    <row r="894" spans="2:32">
      <c r="B894" s="27"/>
      <c r="C894" s="12"/>
      <c r="D894" s="12"/>
      <c r="E894" s="27"/>
      <c r="F894" s="22"/>
      <c r="G894" s="22"/>
      <c r="H894" s="22"/>
      <c r="I894" s="63"/>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row>
    <row r="895" spans="2:32">
      <c r="B895" s="27"/>
      <c r="C895" s="12"/>
      <c r="D895" s="12"/>
      <c r="E895" s="27"/>
      <c r="F895" s="22"/>
      <c r="G895" s="22"/>
      <c r="H895" s="22"/>
      <c r="I895" s="63"/>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row>
    <row r="896" spans="2:32">
      <c r="B896" s="27"/>
      <c r="C896" s="12"/>
      <c r="D896" s="12"/>
      <c r="E896" s="27"/>
      <c r="F896" s="22"/>
      <c r="G896" s="22"/>
      <c r="H896" s="22"/>
      <c r="I896" s="63"/>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row>
    <row r="897" spans="2:32">
      <c r="B897" s="27"/>
      <c r="C897" s="12"/>
      <c r="D897" s="12"/>
      <c r="E897" s="27"/>
      <c r="F897" s="22"/>
      <c r="G897" s="22"/>
      <c r="H897" s="22"/>
      <c r="I897" s="63"/>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row>
    <row r="898" spans="2:32">
      <c r="B898" s="27"/>
      <c r="C898" s="12"/>
      <c r="D898" s="12"/>
      <c r="E898" s="27"/>
      <c r="F898" s="22"/>
      <c r="G898" s="22"/>
      <c r="H898" s="22"/>
      <c r="I898" s="63"/>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row>
    <row r="899" spans="2:32">
      <c r="B899" s="27"/>
      <c r="C899" s="12"/>
      <c r="D899" s="12"/>
      <c r="E899" s="27"/>
      <c r="F899" s="22"/>
      <c r="G899" s="22"/>
      <c r="H899" s="22"/>
      <c r="I899" s="63"/>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row>
    <row r="900" spans="2:32">
      <c r="B900" s="27"/>
      <c r="C900" s="12"/>
      <c r="D900" s="12"/>
      <c r="E900" s="27"/>
      <c r="F900" s="22"/>
      <c r="G900" s="22"/>
      <c r="H900" s="22"/>
      <c r="I900" s="63"/>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row>
    <row r="901" spans="2:32">
      <c r="B901" s="27"/>
      <c r="C901" s="12"/>
      <c r="D901" s="12"/>
      <c r="E901" s="27"/>
      <c r="F901" s="22"/>
      <c r="G901" s="22"/>
      <c r="H901" s="22"/>
      <c r="I901" s="63"/>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row>
    <row r="902" spans="2:32">
      <c r="B902" s="27"/>
      <c r="C902" s="12"/>
      <c r="D902" s="12"/>
      <c r="E902" s="27"/>
      <c r="F902" s="22"/>
      <c r="G902" s="22"/>
      <c r="H902" s="22"/>
      <c r="I902" s="63"/>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row>
    <row r="903" spans="2:32">
      <c r="B903" s="27"/>
      <c r="C903" s="12"/>
      <c r="D903" s="12"/>
      <c r="E903" s="27"/>
      <c r="F903" s="22"/>
      <c r="G903" s="22"/>
      <c r="H903" s="22"/>
      <c r="I903" s="63"/>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row>
    <row r="904" spans="2:32">
      <c r="B904" s="27"/>
      <c r="C904" s="12"/>
      <c r="D904" s="12"/>
      <c r="E904" s="27"/>
      <c r="F904" s="22"/>
      <c r="G904" s="22"/>
      <c r="H904" s="22"/>
      <c r="I904" s="63"/>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row>
    <row r="905" spans="2:32">
      <c r="B905" s="27"/>
      <c r="C905" s="12"/>
      <c r="D905" s="12"/>
      <c r="E905" s="27"/>
      <c r="F905" s="22"/>
      <c r="G905" s="22"/>
      <c r="H905" s="22"/>
      <c r="I905" s="63"/>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row>
    <row r="906" spans="2:32">
      <c r="B906" s="27"/>
      <c r="C906" s="12"/>
      <c r="D906" s="12"/>
      <c r="E906" s="27"/>
      <c r="F906" s="22"/>
      <c r="G906" s="22"/>
      <c r="H906" s="22"/>
      <c r="I906" s="63"/>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row>
    <row r="907" spans="2:32">
      <c r="B907" s="27"/>
      <c r="C907" s="12"/>
      <c r="D907" s="12"/>
      <c r="E907" s="27"/>
      <c r="F907" s="22"/>
      <c r="G907" s="22"/>
      <c r="H907" s="22"/>
      <c r="I907" s="63"/>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row>
    <row r="908" spans="2:32">
      <c r="B908" s="27"/>
      <c r="C908" s="12"/>
      <c r="D908" s="12"/>
      <c r="E908" s="27"/>
      <c r="F908" s="22"/>
      <c r="G908" s="22"/>
      <c r="H908" s="22"/>
      <c r="I908" s="63"/>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row>
    <row r="909" spans="2:32">
      <c r="B909" s="27"/>
      <c r="C909" s="12"/>
      <c r="D909" s="12"/>
      <c r="E909" s="27"/>
      <c r="F909" s="22"/>
      <c r="G909" s="22"/>
      <c r="H909" s="22"/>
      <c r="I909" s="63"/>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row>
    <row r="910" spans="2:32">
      <c r="B910" s="27"/>
      <c r="C910" s="12"/>
      <c r="D910" s="12"/>
      <c r="E910" s="27"/>
      <c r="F910" s="22"/>
      <c r="G910" s="22"/>
      <c r="H910" s="22"/>
      <c r="I910" s="63"/>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row>
    <row r="911" spans="2:32">
      <c r="B911" s="27"/>
      <c r="C911" s="12"/>
      <c r="D911" s="12"/>
      <c r="E911" s="27"/>
      <c r="F911" s="22"/>
      <c r="G911" s="22"/>
      <c r="H911" s="22"/>
      <c r="I911" s="63"/>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row>
    <row r="912" spans="2:32">
      <c r="B912" s="27"/>
      <c r="C912" s="12"/>
      <c r="D912" s="12"/>
      <c r="E912" s="27"/>
      <c r="F912" s="22"/>
      <c r="G912" s="22"/>
      <c r="H912" s="22"/>
      <c r="I912" s="63"/>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row>
    <row r="913" spans="2:32">
      <c r="B913" s="27"/>
      <c r="C913" s="12"/>
      <c r="D913" s="12"/>
      <c r="E913" s="27"/>
      <c r="F913" s="22"/>
      <c r="G913" s="22"/>
      <c r="H913" s="22"/>
      <c r="I913" s="63"/>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row>
    <row r="914" spans="2:32">
      <c r="B914" s="27"/>
      <c r="C914" s="12"/>
      <c r="D914" s="12"/>
      <c r="E914" s="27"/>
      <c r="F914" s="22"/>
      <c r="G914" s="22"/>
      <c r="H914" s="22"/>
      <c r="I914" s="63"/>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row>
    <row r="915" spans="2:32">
      <c r="B915" s="27"/>
      <c r="C915" s="12"/>
      <c r="D915" s="12"/>
      <c r="E915" s="27"/>
      <c r="F915" s="22"/>
      <c r="G915" s="22"/>
      <c r="H915" s="22"/>
      <c r="I915" s="63"/>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row>
    <row r="916" spans="2:32">
      <c r="B916" s="27"/>
      <c r="C916" s="12"/>
      <c r="D916" s="12"/>
      <c r="E916" s="27"/>
      <c r="F916" s="22"/>
      <c r="G916" s="22"/>
      <c r="H916" s="22"/>
      <c r="I916" s="63"/>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row>
    <row r="917" spans="2:32">
      <c r="B917" s="27"/>
      <c r="C917" s="12"/>
      <c r="D917" s="12"/>
      <c r="E917" s="27"/>
      <c r="F917" s="22"/>
      <c r="G917" s="22"/>
      <c r="H917" s="22"/>
      <c r="I917" s="63"/>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row>
    <row r="918" spans="2:32">
      <c r="B918" s="27"/>
      <c r="C918" s="12"/>
      <c r="D918" s="12"/>
      <c r="E918" s="27"/>
      <c r="F918" s="22"/>
      <c r="G918" s="22"/>
      <c r="H918" s="22"/>
      <c r="I918" s="63"/>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row>
    <row r="919" spans="2:32">
      <c r="B919" s="27"/>
      <c r="C919" s="12"/>
      <c r="D919" s="12"/>
      <c r="E919" s="27"/>
      <c r="F919" s="22"/>
      <c r="G919" s="22"/>
      <c r="H919" s="22"/>
      <c r="I919" s="63"/>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row>
    <row r="920" spans="2:32">
      <c r="B920" s="27"/>
      <c r="C920" s="12"/>
      <c r="D920" s="12"/>
      <c r="E920" s="27"/>
      <c r="F920" s="22"/>
      <c r="G920" s="22"/>
      <c r="H920" s="22"/>
      <c r="I920" s="63"/>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row>
    <row r="921" spans="2:32">
      <c r="B921" s="27"/>
      <c r="C921" s="12"/>
      <c r="D921" s="12"/>
      <c r="E921" s="27"/>
      <c r="F921" s="22"/>
      <c r="G921" s="22"/>
      <c r="H921" s="22"/>
      <c r="I921" s="63"/>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row>
    <row r="922" spans="2:32">
      <c r="B922" s="27"/>
      <c r="C922" s="12"/>
      <c r="D922" s="12"/>
      <c r="E922" s="27"/>
      <c r="F922" s="22"/>
      <c r="G922" s="22"/>
      <c r="H922" s="22"/>
      <c r="I922" s="63"/>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row>
    <row r="923" spans="2:32">
      <c r="B923" s="27"/>
      <c r="C923" s="12"/>
      <c r="D923" s="12"/>
      <c r="E923" s="27"/>
      <c r="F923" s="22"/>
      <c r="G923" s="22"/>
      <c r="H923" s="22"/>
      <c r="I923" s="63"/>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row>
    <row r="924" spans="2:32">
      <c r="B924" s="27"/>
      <c r="C924" s="12"/>
      <c r="D924" s="12"/>
      <c r="E924" s="27"/>
      <c r="F924" s="22"/>
      <c r="G924" s="22"/>
      <c r="H924" s="22"/>
      <c r="I924" s="63"/>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row>
    <row r="925" spans="2:32">
      <c r="B925" s="27"/>
      <c r="C925" s="12"/>
      <c r="D925" s="12"/>
      <c r="E925" s="27"/>
      <c r="F925" s="22"/>
      <c r="G925" s="22"/>
      <c r="H925" s="22"/>
      <c r="I925" s="63"/>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row>
    <row r="926" spans="2:32">
      <c r="B926" s="27"/>
      <c r="C926" s="12"/>
      <c r="D926" s="12"/>
      <c r="E926" s="27"/>
      <c r="F926" s="22"/>
      <c r="G926" s="22"/>
      <c r="H926" s="22"/>
      <c r="I926" s="63"/>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row>
    <row r="927" spans="2:32">
      <c r="B927" s="27"/>
      <c r="C927" s="12"/>
      <c r="D927" s="12"/>
      <c r="E927" s="27"/>
      <c r="F927" s="22"/>
      <c r="G927" s="22"/>
      <c r="H927" s="22"/>
      <c r="I927" s="63"/>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row>
    <row r="928" spans="2:32">
      <c r="B928" s="27"/>
      <c r="C928" s="12"/>
      <c r="D928" s="12"/>
      <c r="E928" s="27"/>
      <c r="F928" s="22"/>
      <c r="G928" s="22"/>
      <c r="H928" s="22"/>
      <c r="I928" s="63"/>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row>
    <row r="929" spans="2:32">
      <c r="B929" s="27"/>
      <c r="C929" s="12"/>
      <c r="D929" s="12"/>
      <c r="E929" s="27"/>
      <c r="F929" s="22"/>
      <c r="G929" s="22"/>
      <c r="H929" s="22"/>
      <c r="I929" s="63"/>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row>
    <row r="930" spans="2:32">
      <c r="B930" s="27"/>
      <c r="C930" s="12"/>
      <c r="D930" s="12"/>
      <c r="E930" s="27"/>
      <c r="F930" s="22"/>
      <c r="G930" s="22"/>
      <c r="H930" s="22"/>
      <c r="I930" s="63"/>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row>
    <row r="931" spans="2:32">
      <c r="B931" s="27"/>
      <c r="C931" s="12"/>
      <c r="D931" s="12"/>
      <c r="E931" s="27"/>
      <c r="F931" s="22"/>
      <c r="G931" s="22"/>
      <c r="H931" s="22"/>
      <c r="I931" s="63"/>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row>
    <row r="932" spans="2:32">
      <c r="B932" s="27"/>
      <c r="C932" s="12"/>
      <c r="D932" s="12"/>
      <c r="E932" s="27"/>
      <c r="F932" s="22"/>
      <c r="G932" s="22"/>
      <c r="H932" s="22"/>
      <c r="I932" s="63"/>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row>
    <row r="933" spans="2:32">
      <c r="B933" s="27"/>
      <c r="C933" s="12"/>
      <c r="D933" s="12"/>
      <c r="E933" s="27"/>
      <c r="F933" s="22"/>
      <c r="G933" s="22"/>
      <c r="H933" s="22"/>
      <c r="I933" s="63"/>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row>
    <row r="934" spans="2:32">
      <c r="B934" s="27"/>
      <c r="C934" s="12"/>
      <c r="D934" s="12"/>
      <c r="E934" s="27"/>
      <c r="F934" s="22"/>
      <c r="G934" s="22"/>
      <c r="H934" s="22"/>
      <c r="I934" s="63"/>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row>
    <row r="935" spans="2:32">
      <c r="B935" s="27"/>
      <c r="C935" s="12"/>
      <c r="D935" s="12"/>
      <c r="E935" s="27"/>
      <c r="F935" s="22"/>
      <c r="G935" s="22"/>
      <c r="H935" s="22"/>
      <c r="I935" s="63"/>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row>
    <row r="936" spans="2:32">
      <c r="B936" s="27"/>
      <c r="C936" s="12"/>
      <c r="D936" s="12"/>
      <c r="E936" s="27"/>
      <c r="F936" s="22"/>
      <c r="G936" s="22"/>
      <c r="H936" s="22"/>
      <c r="I936" s="63"/>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row>
    <row r="937" spans="2:32">
      <c r="B937" s="27"/>
      <c r="C937" s="12"/>
      <c r="D937" s="12"/>
      <c r="E937" s="27"/>
      <c r="F937" s="22"/>
      <c r="G937" s="22"/>
      <c r="H937" s="22"/>
      <c r="I937" s="63"/>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row>
    <row r="938" spans="2:32">
      <c r="B938" s="27"/>
      <c r="C938" s="12"/>
      <c r="D938" s="12"/>
      <c r="E938" s="27"/>
      <c r="F938" s="22"/>
      <c r="G938" s="22"/>
      <c r="H938" s="22"/>
      <c r="I938" s="63"/>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row>
    <row r="939" spans="2:32">
      <c r="B939" s="27"/>
      <c r="C939" s="12"/>
      <c r="D939" s="12"/>
      <c r="E939" s="27"/>
      <c r="F939" s="22"/>
      <c r="G939" s="22"/>
      <c r="H939" s="22"/>
      <c r="I939" s="63"/>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row>
    <row r="940" spans="2:32">
      <c r="B940" s="27"/>
      <c r="C940" s="12"/>
      <c r="D940" s="12"/>
      <c r="E940" s="27"/>
      <c r="F940" s="22"/>
      <c r="G940" s="22"/>
      <c r="H940" s="22"/>
      <c r="I940" s="63"/>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row>
    <row r="941" spans="2:32">
      <c r="B941" s="27"/>
      <c r="C941" s="12"/>
      <c r="D941" s="12"/>
      <c r="E941" s="27"/>
      <c r="F941" s="22"/>
      <c r="G941" s="22"/>
      <c r="H941" s="22"/>
      <c r="I941" s="63"/>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row>
    <row r="942" spans="2:32">
      <c r="B942" s="27"/>
      <c r="C942" s="12"/>
      <c r="D942" s="12"/>
      <c r="E942" s="27"/>
      <c r="F942" s="22"/>
      <c r="G942" s="22"/>
      <c r="H942" s="22"/>
      <c r="I942" s="63"/>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row>
    <row r="943" spans="2:32">
      <c r="B943" s="27"/>
      <c r="C943" s="12"/>
      <c r="D943" s="12"/>
      <c r="E943" s="27"/>
      <c r="F943" s="22"/>
      <c r="G943" s="22"/>
      <c r="H943" s="22"/>
      <c r="I943" s="63"/>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row>
    <row r="944" spans="2:32">
      <c r="B944" s="27"/>
      <c r="C944" s="12"/>
      <c r="D944" s="12"/>
      <c r="E944" s="27"/>
      <c r="F944" s="22"/>
      <c r="G944" s="22"/>
      <c r="H944" s="22"/>
      <c r="I944" s="63"/>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row>
    <row r="945" spans="2:32">
      <c r="B945" s="27"/>
      <c r="C945" s="12"/>
      <c r="D945" s="12"/>
      <c r="E945" s="27"/>
      <c r="F945" s="22"/>
      <c r="G945" s="22"/>
      <c r="H945" s="22"/>
      <c r="I945" s="63"/>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row>
    <row r="946" spans="2:32">
      <c r="B946" s="27"/>
      <c r="C946" s="12"/>
      <c r="D946" s="12"/>
      <c r="E946" s="27"/>
      <c r="F946" s="22"/>
      <c r="G946" s="22"/>
      <c r="H946" s="22"/>
      <c r="I946" s="63"/>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row>
    <row r="947" spans="2:32">
      <c r="B947" s="27"/>
      <c r="C947" s="12"/>
      <c r="D947" s="12"/>
      <c r="E947" s="27"/>
      <c r="F947" s="22"/>
      <c r="G947" s="22"/>
      <c r="H947" s="22"/>
      <c r="I947" s="63"/>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row>
    <row r="948" spans="2:32">
      <c r="B948" s="27"/>
      <c r="C948" s="12"/>
      <c r="D948" s="12"/>
      <c r="E948" s="27"/>
      <c r="F948" s="22"/>
      <c r="G948" s="22"/>
      <c r="H948" s="22"/>
      <c r="I948" s="63"/>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row>
    <row r="949" spans="2:32">
      <c r="B949" s="27"/>
      <c r="C949" s="12"/>
      <c r="D949" s="12"/>
      <c r="E949" s="27"/>
      <c r="F949" s="22"/>
      <c r="G949" s="22"/>
      <c r="H949" s="22"/>
      <c r="I949" s="63"/>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row>
    <row r="950" spans="2:32">
      <c r="B950" s="27"/>
      <c r="C950" s="12"/>
      <c r="D950" s="12"/>
      <c r="E950" s="27"/>
      <c r="F950" s="22"/>
      <c r="G950" s="22"/>
      <c r="H950" s="22"/>
      <c r="I950" s="63"/>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row>
    <row r="951" spans="2:32">
      <c r="B951" s="27"/>
      <c r="C951" s="12"/>
      <c r="D951" s="12"/>
      <c r="E951" s="27"/>
      <c r="F951" s="22"/>
      <c r="G951" s="22"/>
      <c r="H951" s="22"/>
      <c r="I951" s="63"/>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row>
    <row r="952" spans="2:32">
      <c r="B952" s="27"/>
      <c r="C952" s="12"/>
      <c r="D952" s="12"/>
      <c r="E952" s="27"/>
      <c r="F952" s="22"/>
      <c r="G952" s="22"/>
      <c r="H952" s="22"/>
      <c r="I952" s="63"/>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row>
    <row r="953" spans="2:32">
      <c r="B953" s="27"/>
      <c r="C953" s="12"/>
      <c r="D953" s="12"/>
      <c r="E953" s="27"/>
      <c r="F953" s="22"/>
      <c r="G953" s="22"/>
      <c r="H953" s="22"/>
      <c r="I953" s="63"/>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row>
    <row r="954" spans="2:32">
      <c r="B954" s="27"/>
      <c r="C954" s="12"/>
      <c r="D954" s="12"/>
      <c r="E954" s="27"/>
      <c r="F954" s="22"/>
      <c r="G954" s="22"/>
      <c r="H954" s="22"/>
      <c r="I954" s="63"/>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row>
    <row r="955" spans="2:32">
      <c r="B955" s="27"/>
      <c r="C955" s="12"/>
      <c r="D955" s="12"/>
      <c r="E955" s="27"/>
      <c r="F955" s="22"/>
      <c r="G955" s="22"/>
      <c r="H955" s="22"/>
      <c r="I955" s="63"/>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row>
    <row r="956" spans="2:32">
      <c r="B956" s="27"/>
      <c r="C956" s="12"/>
      <c r="D956" s="12"/>
      <c r="E956" s="27"/>
      <c r="F956" s="22"/>
      <c r="G956" s="22"/>
      <c r="H956" s="22"/>
      <c r="I956" s="63"/>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row>
    <row r="957" spans="2:32">
      <c r="B957" s="27"/>
      <c r="C957" s="12"/>
      <c r="D957" s="12"/>
      <c r="E957" s="27"/>
      <c r="F957" s="22"/>
      <c r="G957" s="22"/>
      <c r="H957" s="22"/>
      <c r="I957" s="63"/>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row>
    <row r="958" spans="2:32">
      <c r="B958" s="27"/>
      <c r="C958" s="12"/>
      <c r="D958" s="12"/>
      <c r="E958" s="27"/>
      <c r="F958" s="22"/>
      <c r="G958" s="22"/>
      <c r="H958" s="22"/>
      <c r="I958" s="63"/>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row>
    <row r="959" spans="2:32">
      <c r="B959" s="27"/>
      <c r="C959" s="12"/>
      <c r="D959" s="12"/>
      <c r="E959" s="27"/>
      <c r="F959" s="22"/>
      <c r="G959" s="22"/>
      <c r="H959" s="22"/>
      <c r="I959" s="63"/>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row>
    <row r="960" spans="2:32">
      <c r="B960" s="27"/>
      <c r="C960" s="12"/>
      <c r="D960" s="12"/>
      <c r="E960" s="27"/>
      <c r="F960" s="22"/>
      <c r="G960" s="22"/>
      <c r="H960" s="22"/>
      <c r="I960" s="63"/>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row>
    <row r="961" spans="2:32">
      <c r="B961" s="27"/>
      <c r="C961" s="12"/>
      <c r="D961" s="12"/>
      <c r="E961" s="27"/>
      <c r="F961" s="22"/>
      <c r="G961" s="22"/>
      <c r="H961" s="22"/>
      <c r="I961" s="63"/>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row>
    <row r="962" spans="2:32">
      <c r="B962" s="27"/>
      <c r="C962" s="12"/>
      <c r="D962" s="12"/>
      <c r="E962" s="27"/>
      <c r="F962" s="22"/>
      <c r="G962" s="22"/>
      <c r="H962" s="22"/>
      <c r="I962" s="63"/>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row>
    <row r="963" spans="2:32">
      <c r="B963" s="27"/>
      <c r="C963" s="12"/>
      <c r="D963" s="12"/>
      <c r="E963" s="27"/>
      <c r="F963" s="22"/>
      <c r="G963" s="22"/>
      <c r="H963" s="22"/>
      <c r="I963" s="63"/>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row>
    <row r="964" spans="2:32">
      <c r="B964" s="27"/>
      <c r="C964" s="12"/>
      <c r="D964" s="12"/>
      <c r="E964" s="27"/>
      <c r="F964" s="22"/>
      <c r="G964" s="22"/>
      <c r="H964" s="22"/>
      <c r="I964" s="63"/>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row>
    <row r="965" spans="2:32">
      <c r="B965" s="27"/>
      <c r="C965" s="12"/>
      <c r="D965" s="12"/>
      <c r="E965" s="27"/>
      <c r="F965" s="22"/>
      <c r="G965" s="22"/>
      <c r="H965" s="22"/>
      <c r="I965" s="63"/>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row>
    <row r="966" spans="2:32">
      <c r="B966" s="27"/>
      <c r="C966" s="12"/>
      <c r="D966" s="12"/>
      <c r="E966" s="27"/>
      <c r="F966" s="22"/>
      <c r="G966" s="22"/>
      <c r="H966" s="22"/>
      <c r="I966" s="63"/>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row>
    <row r="967" spans="2:32">
      <c r="B967" s="27"/>
      <c r="C967" s="12"/>
      <c r="D967" s="12"/>
      <c r="E967" s="27"/>
      <c r="F967" s="22"/>
      <c r="G967" s="22"/>
      <c r="H967" s="22"/>
      <c r="I967" s="63"/>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row>
    <row r="968" spans="2:32">
      <c r="B968" s="27"/>
      <c r="C968" s="12"/>
      <c r="D968" s="12"/>
      <c r="E968" s="27"/>
      <c r="F968" s="22"/>
      <c r="G968" s="22"/>
      <c r="H968" s="22"/>
      <c r="I968" s="63"/>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row>
    <row r="969" spans="2:32">
      <c r="B969" s="27"/>
      <c r="C969" s="12"/>
      <c r="D969" s="12"/>
      <c r="E969" s="27"/>
      <c r="F969" s="22"/>
      <c r="G969" s="22"/>
      <c r="H969" s="22"/>
      <c r="I969" s="63"/>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row>
    <row r="970" spans="2:32">
      <c r="B970" s="27"/>
      <c r="C970" s="12"/>
      <c r="D970" s="12"/>
      <c r="E970" s="27"/>
      <c r="F970" s="22"/>
      <c r="G970" s="22"/>
      <c r="H970" s="22"/>
      <c r="I970" s="63"/>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row>
    <row r="971" spans="2:32">
      <c r="B971" s="27"/>
      <c r="C971" s="12"/>
      <c r="D971" s="12"/>
      <c r="E971" s="27"/>
      <c r="F971" s="22"/>
      <c r="G971" s="22"/>
      <c r="H971" s="22"/>
      <c r="I971" s="63"/>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row>
    <row r="972" spans="2:32">
      <c r="B972" s="27"/>
      <c r="C972" s="12"/>
      <c r="D972" s="12"/>
      <c r="E972" s="27"/>
      <c r="F972" s="22"/>
      <c r="G972" s="22"/>
      <c r="H972" s="22"/>
      <c r="I972" s="63"/>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row>
    <row r="973" spans="2:32">
      <c r="B973" s="27"/>
      <c r="C973" s="12"/>
      <c r="D973" s="12"/>
      <c r="E973" s="27"/>
      <c r="F973" s="22"/>
      <c r="G973" s="22"/>
      <c r="H973" s="22"/>
      <c r="I973" s="63"/>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row>
    <row r="974" spans="2:32">
      <c r="B974" s="27"/>
      <c r="C974" s="12"/>
      <c r="D974" s="12"/>
      <c r="E974" s="27"/>
      <c r="F974" s="22"/>
      <c r="G974" s="22"/>
      <c r="H974" s="22"/>
      <c r="I974" s="63"/>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row>
    <row r="975" spans="2:32">
      <c r="B975" s="27"/>
      <c r="C975" s="12"/>
      <c r="D975" s="12"/>
      <c r="E975" s="27"/>
      <c r="F975" s="22"/>
      <c r="G975" s="22"/>
      <c r="H975" s="22"/>
      <c r="I975" s="63"/>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row>
    <row r="976" spans="2:32">
      <c r="B976" s="27"/>
      <c r="C976" s="12"/>
      <c r="D976" s="12"/>
      <c r="E976" s="27"/>
      <c r="F976" s="22"/>
      <c r="G976" s="22"/>
      <c r="H976" s="22"/>
      <c r="I976" s="63"/>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row>
    <row r="977" spans="2:32">
      <c r="B977" s="27"/>
      <c r="C977" s="12"/>
      <c r="D977" s="12"/>
      <c r="E977" s="27"/>
      <c r="F977" s="22"/>
      <c r="G977" s="22"/>
      <c r="H977" s="22"/>
      <c r="I977" s="63"/>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row>
    <row r="978" spans="2:32">
      <c r="B978" s="27"/>
      <c r="C978" s="12"/>
      <c r="D978" s="12"/>
      <c r="E978" s="27"/>
      <c r="F978" s="22"/>
      <c r="G978" s="22"/>
      <c r="H978" s="22"/>
      <c r="I978" s="63"/>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row>
    <row r="979" spans="2:32">
      <c r="B979" s="27"/>
      <c r="C979" s="12"/>
      <c r="D979" s="12"/>
      <c r="E979" s="27"/>
      <c r="F979" s="22"/>
      <c r="G979" s="22"/>
      <c r="H979" s="22"/>
      <c r="I979" s="63"/>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row>
    <row r="980" spans="2:32">
      <c r="B980" s="27"/>
      <c r="C980" s="12"/>
      <c r="D980" s="12"/>
      <c r="E980" s="27"/>
      <c r="F980" s="22"/>
      <c r="G980" s="22"/>
      <c r="H980" s="22"/>
      <c r="I980" s="63"/>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row>
    <row r="981" spans="2:32">
      <c r="B981" s="27"/>
      <c r="C981" s="12"/>
      <c r="D981" s="12"/>
      <c r="E981" s="27"/>
      <c r="F981" s="22"/>
      <c r="G981" s="22"/>
      <c r="H981" s="22"/>
      <c r="I981" s="63"/>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row>
    <row r="982" spans="2:32">
      <c r="B982" s="27"/>
      <c r="C982" s="12"/>
      <c r="D982" s="12"/>
      <c r="E982" s="27"/>
      <c r="F982" s="22"/>
      <c r="G982" s="22"/>
      <c r="H982" s="22"/>
      <c r="I982" s="63"/>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row>
    <row r="983" spans="2:32">
      <c r="B983" s="27"/>
      <c r="C983" s="12"/>
      <c r="D983" s="12"/>
      <c r="E983" s="27"/>
      <c r="F983" s="22"/>
      <c r="G983" s="22"/>
      <c r="H983" s="22"/>
      <c r="I983" s="63"/>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row>
    <row r="984" spans="2:32">
      <c r="B984" s="27"/>
      <c r="C984" s="12"/>
      <c r="D984" s="12"/>
      <c r="E984" s="27"/>
      <c r="F984" s="22"/>
      <c r="G984" s="22"/>
      <c r="H984" s="22"/>
      <c r="I984" s="63"/>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row>
    <row r="985" spans="2:32">
      <c r="B985" s="27"/>
      <c r="C985" s="12"/>
      <c r="D985" s="12"/>
      <c r="E985" s="27"/>
      <c r="F985" s="22"/>
      <c r="G985" s="22"/>
      <c r="H985" s="22"/>
      <c r="I985" s="63"/>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row>
    <row r="986" spans="2:32">
      <c r="B986" s="27"/>
      <c r="C986" s="12"/>
      <c r="D986" s="12"/>
      <c r="E986" s="27"/>
      <c r="F986" s="22"/>
      <c r="G986" s="22"/>
      <c r="H986" s="22"/>
      <c r="I986" s="63"/>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row>
    <row r="987" spans="2:32">
      <c r="B987" s="27"/>
      <c r="C987" s="12"/>
      <c r="D987" s="12"/>
      <c r="E987" s="27"/>
      <c r="F987" s="22"/>
      <c r="G987" s="22"/>
      <c r="H987" s="22"/>
      <c r="I987" s="63"/>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row>
    <row r="988" spans="2:32">
      <c r="B988" s="27"/>
      <c r="C988" s="12"/>
      <c r="D988" s="12"/>
      <c r="E988" s="27"/>
      <c r="F988" s="22"/>
      <c r="G988" s="22"/>
      <c r="H988" s="22"/>
      <c r="I988" s="63"/>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row>
    <row r="989" spans="2:32">
      <c r="B989" s="27"/>
      <c r="C989" s="12"/>
      <c r="D989" s="12"/>
      <c r="E989" s="27"/>
      <c r="F989" s="22"/>
      <c r="G989" s="22"/>
      <c r="H989" s="22"/>
      <c r="I989" s="63"/>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row>
    <row r="990" spans="2:32">
      <c r="B990" s="27"/>
      <c r="C990" s="12"/>
      <c r="D990" s="12"/>
      <c r="E990" s="27"/>
      <c r="F990" s="22"/>
      <c r="G990" s="22"/>
      <c r="H990" s="22"/>
      <c r="I990" s="63"/>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row>
    <row r="991" spans="2:32">
      <c r="B991" s="27"/>
      <c r="C991" s="12"/>
      <c r="D991" s="12"/>
      <c r="E991" s="27"/>
      <c r="F991" s="22"/>
      <c r="G991" s="22"/>
      <c r="H991" s="22"/>
      <c r="I991" s="63"/>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row>
    <row r="992" spans="2:32">
      <c r="B992" s="27"/>
      <c r="C992" s="12"/>
      <c r="D992" s="12"/>
      <c r="E992" s="27"/>
      <c r="F992" s="22"/>
      <c r="G992" s="22"/>
      <c r="H992" s="22"/>
      <c r="I992" s="63"/>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row>
    <row r="993" spans="2:32">
      <c r="B993" s="27"/>
      <c r="C993" s="12"/>
      <c r="D993" s="12"/>
      <c r="E993" s="27"/>
      <c r="F993" s="22"/>
      <c r="G993" s="22"/>
      <c r="H993" s="22"/>
      <c r="I993" s="63"/>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row>
    <row r="994" spans="2:32">
      <c r="B994" s="27"/>
      <c r="C994" s="12"/>
      <c r="D994" s="12"/>
      <c r="E994" s="27"/>
      <c r="F994" s="22"/>
      <c r="G994" s="22"/>
      <c r="H994" s="22"/>
      <c r="I994" s="63"/>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row>
    <row r="995" spans="2:32">
      <c r="B995" s="27"/>
      <c r="C995" s="12"/>
      <c r="D995" s="12"/>
      <c r="E995" s="27"/>
      <c r="F995" s="22"/>
      <c r="G995" s="22"/>
      <c r="H995" s="22"/>
      <c r="I995" s="63"/>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row>
    <row r="996" spans="2:32">
      <c r="B996" s="27"/>
      <c r="C996" s="12"/>
      <c r="D996" s="12"/>
      <c r="E996" s="27"/>
      <c r="F996" s="22"/>
      <c r="G996" s="22"/>
      <c r="H996" s="22"/>
      <c r="I996" s="63"/>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row>
    <row r="997" spans="2:32">
      <c r="B997" s="27"/>
      <c r="C997" s="12"/>
      <c r="D997" s="12"/>
      <c r="E997" s="27"/>
      <c r="F997" s="22"/>
      <c r="G997" s="22"/>
      <c r="H997" s="22"/>
      <c r="I997" s="63"/>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row>
    <row r="998" spans="2:32">
      <c r="B998" s="27"/>
      <c r="C998" s="12"/>
      <c r="D998" s="12"/>
      <c r="E998" s="27"/>
      <c r="F998" s="22"/>
      <c r="G998" s="22"/>
      <c r="H998" s="22"/>
      <c r="I998" s="63"/>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row>
    <row r="999" spans="2:32">
      <c r="B999" s="27"/>
      <c r="C999" s="12"/>
      <c r="D999" s="12"/>
      <c r="E999" s="27"/>
      <c r="F999" s="22"/>
      <c r="G999" s="22"/>
      <c r="H999" s="22"/>
      <c r="I999" s="63"/>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row>
    <row r="1000" spans="2:32">
      <c r="B1000" s="27"/>
      <c r="C1000" s="12"/>
      <c r="D1000" s="12"/>
      <c r="E1000" s="27"/>
      <c r="F1000" s="22"/>
      <c r="G1000" s="22"/>
      <c r="H1000" s="22"/>
      <c r="I1000" s="63"/>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row>
    <row r="1001" spans="2:32">
      <c r="B1001" s="27"/>
      <c r="C1001" s="12"/>
      <c r="D1001" s="12"/>
      <c r="E1001" s="27"/>
      <c r="F1001" s="22"/>
      <c r="G1001" s="22"/>
      <c r="H1001" s="22"/>
      <c r="I1001" s="63"/>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row>
    <row r="1002" spans="2:32">
      <c r="B1002" s="27"/>
      <c r="C1002" s="12"/>
      <c r="D1002" s="12"/>
      <c r="E1002" s="27"/>
      <c r="F1002" s="22"/>
      <c r="G1002" s="22"/>
      <c r="H1002" s="22"/>
      <c r="I1002" s="63"/>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row>
    <row r="1003" spans="2:32">
      <c r="B1003" s="27"/>
      <c r="C1003" s="12"/>
      <c r="D1003" s="12"/>
      <c r="E1003" s="27"/>
      <c r="F1003" s="22"/>
      <c r="G1003" s="22"/>
      <c r="H1003" s="22"/>
      <c r="I1003" s="63"/>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row>
    <row r="1004" spans="2:32">
      <c r="B1004" s="27"/>
      <c r="C1004" s="12"/>
      <c r="D1004" s="12"/>
      <c r="E1004" s="27"/>
      <c r="F1004" s="22"/>
      <c r="G1004" s="22"/>
      <c r="H1004" s="22"/>
      <c r="I1004" s="63"/>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row>
    <row r="1005" spans="2:32">
      <c r="B1005" s="27"/>
      <c r="C1005" s="12"/>
      <c r="D1005" s="12"/>
      <c r="E1005" s="27"/>
      <c r="F1005" s="22"/>
      <c r="G1005" s="22"/>
      <c r="H1005" s="22"/>
      <c r="I1005" s="63"/>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row>
    <row r="1006" spans="2:32">
      <c r="B1006" s="27"/>
      <c r="C1006" s="12"/>
      <c r="D1006" s="12"/>
      <c r="E1006" s="27"/>
      <c r="F1006" s="22"/>
      <c r="G1006" s="22"/>
      <c r="H1006" s="22"/>
      <c r="I1006" s="63"/>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row>
    <row r="1007" spans="2:32">
      <c r="B1007" s="27"/>
      <c r="C1007" s="12"/>
      <c r="D1007" s="12"/>
      <c r="E1007" s="27"/>
      <c r="F1007" s="22"/>
      <c r="G1007" s="22"/>
      <c r="H1007" s="22"/>
      <c r="I1007" s="63"/>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row>
    <row r="1008" spans="2:32">
      <c r="B1008" s="27"/>
      <c r="C1008" s="12"/>
      <c r="D1008" s="12"/>
      <c r="E1008" s="27"/>
      <c r="F1008" s="22"/>
      <c r="G1008" s="22"/>
      <c r="H1008" s="22"/>
      <c r="I1008" s="63"/>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row>
    <row r="1009" spans="2:32">
      <c r="B1009" s="27"/>
      <c r="C1009" s="12"/>
      <c r="D1009" s="12"/>
      <c r="E1009" s="27"/>
      <c r="F1009" s="22"/>
      <c r="G1009" s="22"/>
      <c r="H1009" s="22"/>
      <c r="I1009" s="63"/>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row>
    <row r="1010" spans="2:32">
      <c r="B1010" s="27"/>
      <c r="C1010" s="12"/>
      <c r="D1010" s="12"/>
      <c r="E1010" s="27"/>
      <c r="F1010" s="22"/>
      <c r="G1010" s="22"/>
      <c r="H1010" s="22"/>
      <c r="I1010" s="63"/>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row>
    <row r="1011" spans="2:32">
      <c r="B1011" s="27"/>
      <c r="C1011" s="12"/>
      <c r="D1011" s="12"/>
      <c r="E1011" s="27"/>
      <c r="F1011" s="22"/>
      <c r="G1011" s="22"/>
      <c r="H1011" s="22"/>
      <c r="I1011" s="63"/>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row>
    <row r="1012" spans="2:32">
      <c r="B1012" s="27"/>
      <c r="C1012" s="12"/>
      <c r="D1012" s="12"/>
      <c r="E1012" s="27"/>
      <c r="F1012" s="22"/>
      <c r="G1012" s="22"/>
      <c r="H1012" s="22"/>
      <c r="I1012" s="63"/>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row>
    <row r="1013" spans="2:32">
      <c r="B1013" s="27"/>
      <c r="C1013" s="12"/>
      <c r="D1013" s="12"/>
      <c r="E1013" s="27"/>
      <c r="F1013" s="22"/>
      <c r="G1013" s="22"/>
      <c r="H1013" s="22"/>
      <c r="I1013" s="63"/>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row>
    <row r="1014" spans="2:32">
      <c r="B1014" s="27"/>
      <c r="C1014" s="12"/>
      <c r="D1014" s="12"/>
      <c r="E1014" s="27"/>
      <c r="F1014" s="22"/>
      <c r="G1014" s="22"/>
      <c r="H1014" s="22"/>
      <c r="I1014" s="63"/>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row>
    <row r="1015" spans="2:32">
      <c r="B1015" s="27"/>
      <c r="C1015" s="12"/>
      <c r="D1015" s="12"/>
      <c r="E1015" s="27"/>
      <c r="F1015" s="22"/>
      <c r="G1015" s="22"/>
      <c r="H1015" s="22"/>
      <c r="I1015" s="63"/>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row>
    <row r="1016" spans="2:32">
      <c r="B1016" s="27"/>
      <c r="C1016" s="12"/>
      <c r="D1016" s="12"/>
      <c r="E1016" s="27"/>
      <c r="F1016" s="22"/>
      <c r="G1016" s="22"/>
      <c r="H1016" s="22"/>
      <c r="I1016" s="63"/>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row>
    <row r="1017" spans="2:32">
      <c r="B1017" s="27"/>
      <c r="C1017" s="12"/>
      <c r="D1017" s="12"/>
      <c r="E1017" s="27"/>
      <c r="F1017" s="22"/>
      <c r="G1017" s="22"/>
      <c r="H1017" s="22"/>
      <c r="I1017" s="63"/>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row>
    <row r="1018" spans="2:32">
      <c r="B1018" s="27"/>
      <c r="C1018" s="12"/>
      <c r="D1018" s="12"/>
      <c r="E1018" s="27"/>
      <c r="F1018" s="22"/>
      <c r="G1018" s="22"/>
      <c r="H1018" s="22"/>
      <c r="I1018" s="63"/>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row>
    <row r="1019" spans="2:32">
      <c r="B1019" s="27"/>
      <c r="C1019" s="12"/>
      <c r="D1019" s="12"/>
      <c r="E1019" s="27"/>
      <c r="F1019" s="22"/>
      <c r="G1019" s="22"/>
      <c r="H1019" s="22"/>
      <c r="I1019" s="63"/>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row>
    <row r="1020" spans="2:32">
      <c r="B1020" s="27"/>
      <c r="C1020" s="12"/>
      <c r="D1020" s="12"/>
      <c r="E1020" s="27"/>
      <c r="F1020" s="22"/>
      <c r="G1020" s="22"/>
      <c r="H1020" s="22"/>
      <c r="I1020" s="63"/>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row>
    <row r="1021" spans="2:32">
      <c r="B1021" s="27"/>
      <c r="C1021" s="12"/>
      <c r="D1021" s="12"/>
      <c r="E1021" s="27"/>
      <c r="F1021" s="22"/>
      <c r="G1021" s="22"/>
      <c r="H1021" s="22"/>
      <c r="I1021" s="63"/>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row>
    <row r="1022" spans="2:32">
      <c r="B1022" s="27"/>
      <c r="C1022" s="12"/>
      <c r="D1022" s="12"/>
      <c r="E1022" s="27"/>
      <c r="F1022" s="22"/>
      <c r="G1022" s="22"/>
      <c r="H1022" s="22"/>
      <c r="I1022" s="63"/>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row>
    <row r="1023" spans="2:32">
      <c r="B1023" s="27"/>
      <c r="C1023" s="12"/>
      <c r="D1023" s="12"/>
      <c r="E1023" s="27"/>
      <c r="F1023" s="22"/>
      <c r="G1023" s="22"/>
      <c r="H1023" s="22"/>
      <c r="I1023" s="63"/>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row>
    <row r="1024" spans="2:32">
      <c r="B1024" s="27"/>
      <c r="C1024" s="12"/>
      <c r="D1024" s="12"/>
      <c r="E1024" s="27"/>
      <c r="F1024" s="22"/>
      <c r="G1024" s="22"/>
      <c r="H1024" s="22"/>
      <c r="I1024" s="63"/>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row>
    <row r="1025" spans="2:32">
      <c r="B1025" s="27"/>
      <c r="C1025" s="12"/>
      <c r="D1025" s="12"/>
      <c r="E1025" s="27"/>
      <c r="F1025" s="22"/>
      <c r="G1025" s="22"/>
      <c r="H1025" s="22"/>
      <c r="I1025" s="63"/>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row>
    <row r="1026" spans="2:32">
      <c r="B1026" s="27"/>
      <c r="C1026" s="12"/>
      <c r="D1026" s="12"/>
      <c r="E1026" s="27"/>
      <c r="F1026" s="22"/>
      <c r="G1026" s="22"/>
      <c r="H1026" s="22"/>
      <c r="I1026" s="63"/>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row>
    <row r="1027" spans="2:32">
      <c r="B1027" s="27"/>
      <c r="C1027" s="12"/>
      <c r="D1027" s="12"/>
      <c r="E1027" s="27"/>
      <c r="F1027" s="22"/>
      <c r="G1027" s="22"/>
      <c r="H1027" s="22"/>
      <c r="I1027" s="63"/>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row>
    <row r="1028" spans="2:32">
      <c r="B1028" s="27"/>
      <c r="C1028" s="12"/>
      <c r="D1028" s="12"/>
      <c r="E1028" s="27"/>
      <c r="F1028" s="22"/>
      <c r="G1028" s="22"/>
      <c r="H1028" s="22"/>
      <c r="I1028" s="63"/>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row>
    <row r="1029" spans="2:32">
      <c r="B1029" s="27"/>
      <c r="C1029" s="12"/>
      <c r="D1029" s="12"/>
      <c r="E1029" s="27"/>
      <c r="F1029" s="22"/>
      <c r="G1029" s="22"/>
      <c r="H1029" s="22"/>
      <c r="I1029" s="63"/>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row>
    <row r="1030" spans="2:32">
      <c r="B1030" s="27"/>
      <c r="C1030" s="12"/>
      <c r="D1030" s="12"/>
      <c r="E1030" s="27"/>
      <c r="F1030" s="22"/>
      <c r="G1030" s="22"/>
      <c r="H1030" s="22"/>
      <c r="I1030" s="63"/>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row>
    <row r="1031" spans="2:32">
      <c r="B1031" s="27"/>
      <c r="C1031" s="12"/>
      <c r="D1031" s="12"/>
      <c r="E1031" s="27"/>
      <c r="F1031" s="22"/>
      <c r="G1031" s="22"/>
      <c r="H1031" s="22"/>
      <c r="I1031" s="63"/>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row>
    <row r="1032" spans="2:32">
      <c r="B1032" s="27"/>
      <c r="C1032" s="12"/>
      <c r="D1032" s="12"/>
      <c r="E1032" s="27"/>
      <c r="F1032" s="22"/>
      <c r="G1032" s="22"/>
      <c r="H1032" s="22"/>
      <c r="I1032" s="63"/>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row>
    <row r="1033" spans="2:32">
      <c r="B1033" s="27"/>
      <c r="C1033" s="12"/>
      <c r="D1033" s="12"/>
      <c r="E1033" s="27"/>
      <c r="F1033" s="22"/>
      <c r="G1033" s="22"/>
      <c r="H1033" s="22"/>
      <c r="I1033" s="63"/>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row>
    <row r="1034" spans="2:32">
      <c r="B1034" s="27"/>
      <c r="C1034" s="12"/>
      <c r="D1034" s="12"/>
      <c r="E1034" s="27"/>
      <c r="F1034" s="22"/>
      <c r="G1034" s="22"/>
      <c r="H1034" s="22"/>
      <c r="I1034" s="63"/>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row>
    <row r="1035" spans="2:32">
      <c r="B1035" s="27"/>
      <c r="C1035" s="12"/>
      <c r="D1035" s="12"/>
      <c r="E1035" s="27"/>
      <c r="F1035" s="22"/>
      <c r="G1035" s="22"/>
      <c r="H1035" s="22"/>
      <c r="I1035" s="63"/>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row>
    <row r="1036" spans="2:32">
      <c r="B1036" s="27"/>
      <c r="C1036" s="12"/>
      <c r="D1036" s="12"/>
      <c r="E1036" s="27"/>
      <c r="F1036" s="22"/>
      <c r="G1036" s="22"/>
      <c r="H1036" s="22"/>
      <c r="I1036" s="63"/>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row>
    <row r="1037" spans="2:32">
      <c r="B1037" s="27"/>
      <c r="C1037" s="12"/>
      <c r="D1037" s="12"/>
      <c r="E1037" s="27"/>
      <c r="F1037" s="22"/>
      <c r="G1037" s="22"/>
      <c r="H1037" s="22"/>
      <c r="I1037" s="63"/>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row>
    <row r="1038" spans="2:32">
      <c r="B1038" s="27"/>
      <c r="C1038" s="12"/>
      <c r="D1038" s="12"/>
      <c r="E1038" s="27"/>
      <c r="F1038" s="22"/>
      <c r="G1038" s="22"/>
      <c r="H1038" s="22"/>
      <c r="I1038" s="63"/>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row>
    <row r="1039" spans="2:32">
      <c r="B1039" s="27"/>
      <c r="C1039" s="12"/>
      <c r="D1039" s="12"/>
      <c r="E1039" s="27"/>
      <c r="F1039" s="22"/>
      <c r="G1039" s="22"/>
      <c r="H1039" s="22"/>
      <c r="I1039" s="63"/>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row>
    <row r="1040" spans="2:32">
      <c r="B1040" s="27"/>
      <c r="C1040" s="12"/>
      <c r="D1040" s="12"/>
      <c r="E1040" s="27"/>
      <c r="F1040" s="22"/>
      <c r="G1040" s="22"/>
      <c r="H1040" s="22"/>
      <c r="I1040" s="63"/>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row>
    <row r="1041" spans="2:32">
      <c r="B1041" s="27"/>
      <c r="C1041" s="12"/>
      <c r="D1041" s="12"/>
      <c r="E1041" s="27"/>
      <c r="F1041" s="22"/>
      <c r="G1041" s="22"/>
      <c r="H1041" s="22"/>
      <c r="I1041" s="63"/>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row>
    <row r="1042" spans="2:32">
      <c r="B1042" s="27"/>
      <c r="C1042" s="12"/>
      <c r="D1042" s="12"/>
      <c r="E1042" s="27"/>
      <c r="F1042" s="22"/>
      <c r="G1042" s="22"/>
      <c r="H1042" s="22"/>
      <c r="I1042" s="63"/>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row>
    <row r="1043" spans="2:32">
      <c r="B1043" s="27"/>
      <c r="C1043" s="12"/>
      <c r="D1043" s="12"/>
      <c r="E1043" s="27"/>
      <c r="F1043" s="22"/>
      <c r="G1043" s="22"/>
      <c r="H1043" s="22"/>
      <c r="I1043" s="63"/>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row>
    <row r="1044" spans="2:32">
      <c r="B1044" s="27"/>
      <c r="C1044" s="12"/>
      <c r="D1044" s="12"/>
      <c r="E1044" s="27"/>
      <c r="F1044" s="22"/>
      <c r="G1044" s="22"/>
      <c r="H1044" s="22"/>
      <c r="I1044" s="63"/>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row>
    <row r="1045" spans="2:32">
      <c r="B1045" s="27"/>
      <c r="C1045" s="12"/>
      <c r="D1045" s="12"/>
      <c r="E1045" s="27"/>
      <c r="F1045" s="22"/>
      <c r="G1045" s="22"/>
      <c r="H1045" s="22"/>
      <c r="I1045" s="63"/>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row>
    <row r="1046" spans="2:32">
      <c r="B1046" s="27"/>
      <c r="C1046" s="12"/>
      <c r="D1046" s="12"/>
      <c r="E1046" s="27"/>
      <c r="F1046" s="22"/>
      <c r="G1046" s="22"/>
      <c r="H1046" s="22"/>
      <c r="I1046" s="63"/>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row>
    <row r="1047" spans="2:32">
      <c r="B1047" s="27"/>
      <c r="C1047" s="12"/>
      <c r="D1047" s="12"/>
      <c r="E1047" s="27"/>
      <c r="F1047" s="22"/>
      <c r="G1047" s="22"/>
      <c r="H1047" s="22"/>
      <c r="I1047" s="63"/>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row>
    <row r="1048" spans="2:32">
      <c r="B1048" s="27"/>
      <c r="C1048" s="12"/>
      <c r="D1048" s="12"/>
      <c r="E1048" s="27"/>
      <c r="F1048" s="22"/>
      <c r="G1048" s="22"/>
      <c r="H1048" s="22"/>
      <c r="I1048" s="63"/>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row>
    <row r="1049" spans="2:32">
      <c r="B1049" s="27"/>
      <c r="C1049" s="12"/>
      <c r="D1049" s="12"/>
      <c r="E1049" s="27"/>
      <c r="F1049" s="22"/>
      <c r="G1049" s="22"/>
      <c r="H1049" s="22"/>
      <c r="I1049" s="63"/>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row>
    <row r="1050" spans="2:32">
      <c r="B1050" s="27"/>
      <c r="C1050" s="12"/>
      <c r="D1050" s="12"/>
      <c r="E1050" s="27"/>
      <c r="F1050" s="22"/>
      <c r="G1050" s="22"/>
      <c r="H1050" s="22"/>
      <c r="I1050" s="63"/>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row>
    <row r="1051" spans="2:32">
      <c r="B1051" s="27"/>
      <c r="C1051" s="12"/>
      <c r="D1051" s="12"/>
      <c r="E1051" s="27"/>
      <c r="F1051" s="22"/>
      <c r="G1051" s="22"/>
      <c r="H1051" s="22"/>
      <c r="I1051" s="63"/>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row>
    <row r="1052" spans="2:32">
      <c r="B1052" s="27"/>
      <c r="C1052" s="12"/>
      <c r="D1052" s="12"/>
      <c r="E1052" s="27"/>
      <c r="F1052" s="22"/>
      <c r="G1052" s="22"/>
      <c r="H1052" s="22"/>
      <c r="I1052" s="63"/>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row>
    <row r="1053" spans="2:32">
      <c r="B1053" s="27"/>
      <c r="C1053" s="12"/>
      <c r="D1053" s="12"/>
      <c r="E1053" s="27"/>
      <c r="F1053" s="22"/>
      <c r="G1053" s="22"/>
      <c r="H1053" s="22"/>
      <c r="I1053" s="63"/>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row>
    <row r="1054" spans="2:32">
      <c r="B1054" s="27"/>
      <c r="C1054" s="12"/>
      <c r="D1054" s="12"/>
      <c r="E1054" s="27"/>
      <c r="F1054" s="22"/>
      <c r="G1054" s="22"/>
      <c r="H1054" s="22"/>
      <c r="I1054" s="63"/>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row>
    <row r="1055" spans="2:32">
      <c r="B1055" s="27"/>
      <c r="C1055" s="12"/>
      <c r="D1055" s="12"/>
      <c r="E1055" s="27"/>
      <c r="F1055" s="22"/>
      <c r="G1055" s="22"/>
      <c r="H1055" s="22"/>
      <c r="I1055" s="63"/>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row>
    <row r="1056" spans="2:32">
      <c r="B1056" s="27"/>
      <c r="C1056" s="12"/>
      <c r="D1056" s="12"/>
      <c r="E1056" s="27"/>
      <c r="F1056" s="22"/>
      <c r="G1056" s="22"/>
      <c r="H1056" s="22"/>
      <c r="I1056" s="63"/>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row>
    <row r="1057" spans="2:32">
      <c r="B1057" s="27"/>
      <c r="C1057" s="12"/>
      <c r="D1057" s="12"/>
      <c r="E1057" s="27"/>
      <c r="F1057" s="22"/>
      <c r="G1057" s="22"/>
      <c r="H1057" s="22"/>
      <c r="I1057" s="63"/>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row>
    <row r="1058" spans="2:32">
      <c r="B1058" s="27"/>
      <c r="C1058" s="12"/>
      <c r="D1058" s="12"/>
      <c r="E1058" s="27"/>
      <c r="F1058" s="22"/>
      <c r="G1058" s="22"/>
      <c r="H1058" s="22"/>
      <c r="I1058" s="63"/>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row>
    <row r="1059" spans="2:32">
      <c r="B1059" s="27"/>
      <c r="C1059" s="12"/>
      <c r="D1059" s="12"/>
      <c r="E1059" s="27"/>
      <c r="F1059" s="22"/>
      <c r="G1059" s="22"/>
      <c r="H1059" s="22"/>
      <c r="I1059" s="63"/>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row>
    <row r="1060" spans="2:32">
      <c r="B1060" s="27"/>
      <c r="C1060" s="12"/>
      <c r="D1060" s="12"/>
      <c r="E1060" s="27"/>
      <c r="F1060" s="22"/>
      <c r="G1060" s="22"/>
      <c r="H1060" s="22"/>
      <c r="I1060" s="63"/>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row>
    <row r="1061" spans="2:32">
      <c r="B1061" s="27"/>
      <c r="C1061" s="12"/>
      <c r="D1061" s="12"/>
      <c r="E1061" s="27"/>
      <c r="F1061" s="22"/>
      <c r="G1061" s="22"/>
      <c r="H1061" s="22"/>
      <c r="I1061" s="63"/>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row>
    <row r="1062" spans="2:32">
      <c r="B1062" s="27"/>
      <c r="C1062" s="12"/>
      <c r="D1062" s="12"/>
      <c r="E1062" s="27"/>
      <c r="F1062" s="22"/>
      <c r="G1062" s="22"/>
      <c r="H1062" s="22"/>
      <c r="I1062" s="63"/>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row>
    <row r="1063" spans="2:32">
      <c r="B1063" s="27"/>
      <c r="C1063" s="12"/>
      <c r="D1063" s="12"/>
      <c r="E1063" s="27"/>
      <c r="F1063" s="22"/>
      <c r="G1063" s="22"/>
      <c r="H1063" s="22"/>
      <c r="I1063" s="63"/>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row>
    <row r="1064" spans="2:32">
      <c r="B1064" s="27"/>
      <c r="C1064" s="12"/>
      <c r="D1064" s="12"/>
      <c r="E1064" s="27"/>
      <c r="F1064" s="22"/>
      <c r="G1064" s="22"/>
      <c r="H1064" s="22"/>
      <c r="I1064" s="63"/>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row>
    <row r="1065" spans="2:32">
      <c r="B1065" s="27"/>
      <c r="C1065" s="12"/>
      <c r="D1065" s="12"/>
      <c r="E1065" s="27"/>
      <c r="F1065" s="22"/>
      <c r="G1065" s="22"/>
      <c r="H1065" s="22"/>
      <c r="I1065" s="63"/>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row>
    <row r="1066" spans="2:32">
      <c r="B1066" s="27"/>
      <c r="C1066" s="12"/>
      <c r="D1066" s="12"/>
      <c r="E1066" s="27"/>
      <c r="F1066" s="22"/>
      <c r="G1066" s="22"/>
      <c r="H1066" s="22"/>
      <c r="I1066" s="63"/>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row>
    <row r="1067" spans="2:32">
      <c r="B1067" s="27"/>
      <c r="C1067" s="12"/>
      <c r="D1067" s="12"/>
      <c r="E1067" s="27"/>
      <c r="F1067" s="22"/>
      <c r="G1067" s="22"/>
      <c r="H1067" s="22"/>
      <c r="I1067" s="63"/>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row>
    <row r="1068" spans="2:32">
      <c r="B1068" s="27"/>
      <c r="C1068" s="12"/>
      <c r="D1068" s="12"/>
      <c r="E1068" s="27"/>
      <c r="F1068" s="22"/>
      <c r="G1068" s="22"/>
      <c r="H1068" s="22"/>
      <c r="I1068" s="63"/>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row>
    <row r="1069" spans="2:32">
      <c r="B1069" s="27"/>
      <c r="C1069" s="12"/>
      <c r="D1069" s="12"/>
      <c r="E1069" s="27"/>
      <c r="F1069" s="22"/>
      <c r="G1069" s="22"/>
      <c r="H1069" s="22"/>
      <c r="I1069" s="63"/>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row>
    <row r="1070" spans="2:32">
      <c r="B1070" s="27"/>
      <c r="C1070" s="12"/>
      <c r="D1070" s="12"/>
      <c r="E1070" s="27"/>
      <c r="F1070" s="22"/>
      <c r="G1070" s="22"/>
      <c r="H1070" s="22"/>
      <c r="I1070" s="63"/>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row>
    <row r="1071" spans="2:32">
      <c r="B1071" s="27"/>
      <c r="C1071" s="12"/>
      <c r="D1071" s="12"/>
      <c r="E1071" s="27"/>
      <c r="F1071" s="22"/>
      <c r="G1071" s="22"/>
      <c r="H1071" s="22"/>
      <c r="I1071" s="63"/>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row>
    <row r="1072" spans="2:32">
      <c r="B1072" s="27"/>
      <c r="C1072" s="12"/>
      <c r="D1072" s="12"/>
      <c r="E1072" s="27"/>
      <c r="F1072" s="22"/>
      <c r="G1072" s="22"/>
      <c r="H1072" s="22"/>
      <c r="I1072" s="63"/>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row>
    <row r="1073" spans="2:32">
      <c r="B1073" s="27"/>
      <c r="C1073" s="12"/>
      <c r="D1073" s="12"/>
      <c r="E1073" s="27"/>
      <c r="F1073" s="22"/>
      <c r="G1073" s="22"/>
      <c r="H1073" s="22"/>
      <c r="I1073" s="63"/>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row>
    <row r="1074" spans="2:32">
      <c r="B1074" s="27"/>
      <c r="C1074" s="12"/>
      <c r="D1074" s="12"/>
      <c r="E1074" s="27"/>
      <c r="F1074" s="22"/>
      <c r="G1074" s="22"/>
      <c r="H1074" s="22"/>
      <c r="I1074" s="63"/>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row>
    <row r="1075" spans="2:32">
      <c r="B1075" s="27"/>
      <c r="C1075" s="12"/>
      <c r="D1075" s="12"/>
      <c r="E1075" s="27"/>
      <c r="F1075" s="22"/>
      <c r="G1075" s="22"/>
      <c r="H1075" s="22"/>
      <c r="I1075" s="63"/>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row>
    <row r="1076" spans="2:32">
      <c r="B1076" s="27"/>
      <c r="C1076" s="12"/>
      <c r="D1076" s="12"/>
      <c r="E1076" s="27"/>
      <c r="F1076" s="22"/>
      <c r="G1076" s="22"/>
      <c r="H1076" s="22"/>
      <c r="I1076" s="63"/>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row>
    <row r="1077" spans="2:32">
      <c r="B1077" s="27"/>
      <c r="C1077" s="12"/>
      <c r="D1077" s="12"/>
      <c r="E1077" s="27"/>
      <c r="F1077" s="22"/>
      <c r="G1077" s="22"/>
      <c r="H1077" s="22"/>
      <c r="I1077" s="63"/>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row>
    <row r="1078" spans="2:32">
      <c r="B1078" s="27"/>
      <c r="C1078" s="12"/>
      <c r="D1078" s="12"/>
      <c r="E1078" s="27"/>
      <c r="F1078" s="22"/>
      <c r="G1078" s="22"/>
      <c r="H1078" s="22"/>
      <c r="I1078" s="63"/>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row>
    <row r="1079" spans="2:32">
      <c r="B1079" s="27"/>
      <c r="C1079" s="12"/>
      <c r="D1079" s="12"/>
      <c r="E1079" s="27"/>
      <c r="F1079" s="22"/>
      <c r="G1079" s="22"/>
      <c r="H1079" s="22"/>
      <c r="I1079" s="63"/>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row>
    <row r="1080" spans="2:32">
      <c r="B1080" s="27"/>
      <c r="C1080" s="12"/>
      <c r="D1080" s="12"/>
      <c r="E1080" s="27"/>
      <c r="F1080" s="22"/>
      <c r="G1080" s="22"/>
      <c r="H1080" s="22"/>
      <c r="I1080" s="63"/>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row>
    <row r="1081" spans="2:32">
      <c r="B1081" s="27"/>
      <c r="C1081" s="12"/>
      <c r="D1081" s="12"/>
      <c r="E1081" s="27"/>
      <c r="F1081" s="22"/>
      <c r="G1081" s="22"/>
      <c r="H1081" s="22"/>
      <c r="I1081" s="63"/>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row>
    <row r="1082" spans="2:32">
      <c r="B1082" s="27"/>
      <c r="C1082" s="12"/>
      <c r="D1082" s="12"/>
      <c r="E1082" s="27"/>
      <c r="F1082" s="22"/>
      <c r="G1082" s="22"/>
      <c r="H1082" s="22"/>
      <c r="I1082" s="63"/>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row>
    <row r="1083" spans="2:32">
      <c r="B1083" s="27"/>
      <c r="C1083" s="12"/>
      <c r="D1083" s="12"/>
      <c r="E1083" s="27"/>
      <c r="F1083" s="22"/>
      <c r="G1083" s="22"/>
      <c r="H1083" s="22"/>
      <c r="I1083" s="63"/>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row>
    <row r="1084" spans="2:32">
      <c r="B1084" s="27"/>
      <c r="C1084" s="12"/>
      <c r="D1084" s="12"/>
      <c r="E1084" s="27"/>
      <c r="F1084" s="22"/>
      <c r="G1084" s="22"/>
      <c r="H1084" s="22"/>
      <c r="I1084" s="63"/>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row>
    <row r="1085" spans="2:32">
      <c r="B1085" s="27"/>
      <c r="C1085" s="12"/>
      <c r="D1085" s="12"/>
      <c r="E1085" s="27"/>
      <c r="F1085" s="22"/>
      <c r="G1085" s="22"/>
      <c r="H1085" s="22"/>
      <c r="I1085" s="63"/>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row>
    <row r="1086" spans="2:32">
      <c r="B1086" s="27"/>
      <c r="C1086" s="12"/>
      <c r="D1086" s="12"/>
      <c r="E1086" s="27"/>
      <c r="F1086" s="22"/>
      <c r="G1086" s="22"/>
      <c r="H1086" s="22"/>
      <c r="I1086" s="63"/>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row>
    <row r="1087" spans="2:32">
      <c r="B1087" s="27"/>
      <c r="C1087" s="12"/>
      <c r="D1087" s="12"/>
      <c r="E1087" s="27"/>
      <c r="F1087" s="22"/>
      <c r="G1087" s="22"/>
      <c r="H1087" s="22"/>
      <c r="I1087" s="63"/>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row>
    <row r="1088" spans="2:32">
      <c r="B1088" s="27"/>
      <c r="C1088" s="12"/>
      <c r="D1088" s="12"/>
      <c r="E1088" s="27"/>
      <c r="F1088" s="22"/>
      <c r="G1088" s="22"/>
      <c r="H1088" s="22"/>
      <c r="I1088" s="63"/>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row>
    <row r="1089" spans="2:32">
      <c r="B1089" s="27"/>
      <c r="C1089" s="12"/>
      <c r="D1089" s="12"/>
      <c r="E1089" s="27"/>
      <c r="F1089" s="22"/>
      <c r="G1089" s="22"/>
      <c r="H1089" s="22"/>
      <c r="I1089" s="63"/>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row>
    <row r="1090" spans="2:32">
      <c r="B1090" s="27"/>
      <c r="C1090" s="12"/>
      <c r="D1090" s="12"/>
      <c r="E1090" s="27"/>
      <c r="F1090" s="22"/>
      <c r="G1090" s="22"/>
      <c r="H1090" s="22"/>
      <c r="I1090" s="63"/>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row>
    <row r="1091" spans="2:32">
      <c r="B1091" s="27"/>
      <c r="C1091" s="12"/>
      <c r="D1091" s="12"/>
      <c r="E1091" s="27"/>
      <c r="F1091" s="22"/>
      <c r="G1091" s="22"/>
      <c r="H1091" s="22"/>
      <c r="I1091" s="63"/>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row>
    <row r="1092" spans="2:32">
      <c r="B1092" s="27"/>
      <c r="C1092" s="12"/>
      <c r="D1092" s="12"/>
      <c r="E1092" s="27"/>
      <c r="F1092" s="22"/>
      <c r="G1092" s="22"/>
      <c r="H1092" s="22"/>
      <c r="I1092" s="63"/>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row>
    <row r="1093" spans="2:32">
      <c r="B1093" s="27"/>
      <c r="C1093" s="12"/>
      <c r="D1093" s="12"/>
      <c r="E1093" s="27"/>
      <c r="F1093" s="22"/>
      <c r="G1093" s="22"/>
      <c r="H1093" s="22"/>
      <c r="I1093" s="63"/>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row>
    <row r="1094" spans="2:32">
      <c r="B1094" s="27"/>
      <c r="C1094" s="12"/>
      <c r="D1094" s="12"/>
      <c r="E1094" s="27"/>
      <c r="F1094" s="22"/>
      <c r="G1094" s="22"/>
      <c r="H1094" s="22"/>
      <c r="I1094" s="63"/>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row>
    <row r="1095" spans="2:32">
      <c r="B1095" s="27"/>
      <c r="C1095" s="12"/>
      <c r="D1095" s="12"/>
      <c r="E1095" s="27"/>
      <c r="F1095" s="22"/>
      <c r="G1095" s="22"/>
      <c r="H1095" s="22"/>
      <c r="I1095" s="63"/>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row>
    <row r="1096" spans="2:32">
      <c r="B1096" s="27"/>
      <c r="C1096" s="12"/>
      <c r="D1096" s="12"/>
      <c r="E1096" s="27"/>
      <c r="F1096" s="22"/>
      <c r="G1096" s="22"/>
      <c r="H1096" s="22"/>
      <c r="I1096" s="63"/>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row>
    <row r="1097" spans="2:32">
      <c r="B1097" s="27"/>
      <c r="C1097" s="12"/>
      <c r="D1097" s="12"/>
      <c r="E1097" s="27"/>
      <c r="F1097" s="22"/>
      <c r="G1097" s="22"/>
      <c r="H1097" s="22"/>
      <c r="I1097" s="63"/>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row>
    <row r="1098" spans="2:32">
      <c r="B1098" s="27"/>
      <c r="C1098" s="12"/>
      <c r="D1098" s="12"/>
      <c r="E1098" s="27"/>
      <c r="F1098" s="22"/>
      <c r="G1098" s="22"/>
      <c r="H1098" s="22"/>
      <c r="I1098" s="63"/>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row>
    <row r="1099" spans="2:32">
      <c r="B1099" s="27"/>
      <c r="C1099" s="12"/>
      <c r="D1099" s="12"/>
      <c r="E1099" s="27"/>
      <c r="F1099" s="22"/>
      <c r="G1099" s="22"/>
      <c r="H1099" s="22"/>
      <c r="I1099" s="63"/>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row>
    <row r="1100" spans="2:32">
      <c r="B1100" s="27"/>
      <c r="C1100" s="12"/>
      <c r="D1100" s="12"/>
      <c r="E1100" s="27"/>
      <c r="F1100" s="22"/>
      <c r="G1100" s="22"/>
      <c r="H1100" s="22"/>
      <c r="I1100" s="63"/>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row>
    <row r="1101" spans="2:32">
      <c r="B1101" s="27"/>
      <c r="C1101" s="12"/>
      <c r="D1101" s="12"/>
      <c r="E1101" s="27"/>
      <c r="F1101" s="22"/>
      <c r="G1101" s="22"/>
      <c r="H1101" s="22"/>
      <c r="I1101" s="63"/>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row>
    <row r="1102" spans="2:32">
      <c r="B1102" s="27"/>
      <c r="C1102" s="12"/>
      <c r="D1102" s="12"/>
      <c r="E1102" s="27"/>
      <c r="F1102" s="22"/>
      <c r="G1102" s="22"/>
      <c r="H1102" s="22"/>
      <c r="I1102" s="63"/>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row>
    <row r="1103" spans="2:32">
      <c r="B1103" s="27"/>
      <c r="C1103" s="12"/>
      <c r="D1103" s="12"/>
      <c r="E1103" s="27"/>
      <c r="F1103" s="22"/>
      <c r="G1103" s="22"/>
      <c r="H1103" s="22"/>
      <c r="I1103" s="63"/>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row>
    <row r="1104" spans="2:32">
      <c r="B1104" s="27"/>
      <c r="C1104" s="12"/>
      <c r="D1104" s="12"/>
      <c r="E1104" s="27"/>
      <c r="F1104" s="22"/>
      <c r="G1104" s="22"/>
      <c r="H1104" s="22"/>
      <c r="I1104" s="63"/>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row>
    <row r="1105" spans="2:32">
      <c r="B1105" s="27"/>
      <c r="C1105" s="12"/>
      <c r="D1105" s="12"/>
      <c r="E1105" s="27"/>
      <c r="F1105" s="22"/>
      <c r="G1105" s="22"/>
      <c r="H1105" s="22"/>
      <c r="I1105" s="63"/>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row>
    <row r="1106" spans="2:32">
      <c r="B1106" s="27"/>
      <c r="C1106" s="12"/>
      <c r="D1106" s="12"/>
      <c r="E1106" s="27"/>
      <c r="F1106" s="22"/>
      <c r="G1106" s="22"/>
      <c r="H1106" s="22"/>
      <c r="I1106" s="63"/>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row>
    <row r="1107" spans="2:32">
      <c r="B1107" s="27"/>
      <c r="C1107" s="12"/>
      <c r="D1107" s="12"/>
      <c r="E1107" s="27"/>
      <c r="F1107" s="22"/>
      <c r="G1107" s="22"/>
      <c r="H1107" s="22"/>
      <c r="I1107" s="63"/>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row>
    <row r="1108" spans="2:32">
      <c r="B1108" s="27"/>
      <c r="C1108" s="12"/>
      <c r="D1108" s="12"/>
      <c r="E1108" s="27"/>
      <c r="F1108" s="22"/>
      <c r="G1108" s="22"/>
      <c r="H1108" s="22"/>
      <c r="I1108" s="63"/>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row>
    <row r="1109" spans="2:32">
      <c r="B1109" s="27"/>
      <c r="C1109" s="12"/>
      <c r="D1109" s="12"/>
      <c r="E1109" s="27"/>
      <c r="F1109" s="22"/>
      <c r="G1109" s="22"/>
      <c r="H1109" s="22"/>
      <c r="I1109" s="63"/>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row>
    <row r="1110" spans="2:32">
      <c r="B1110" s="27"/>
      <c r="C1110" s="12"/>
      <c r="D1110" s="12"/>
      <c r="E1110" s="27"/>
      <c r="F1110" s="22"/>
      <c r="G1110" s="22"/>
      <c r="H1110" s="22"/>
      <c r="I1110" s="63"/>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row>
    <row r="1111" spans="2:32">
      <c r="B1111" s="27"/>
      <c r="C1111" s="12"/>
      <c r="D1111" s="12"/>
      <c r="E1111" s="27"/>
      <c r="F1111" s="22"/>
      <c r="G1111" s="22"/>
      <c r="H1111" s="22"/>
      <c r="I1111" s="63"/>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row>
    <row r="1112" spans="2:32">
      <c r="B1112" s="27"/>
      <c r="C1112" s="12"/>
      <c r="D1112" s="12"/>
      <c r="E1112" s="27"/>
      <c r="F1112" s="22"/>
      <c r="G1112" s="22"/>
      <c r="H1112" s="22"/>
      <c r="I1112" s="63"/>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row>
    <row r="1113" spans="2:32">
      <c r="B1113" s="27"/>
      <c r="C1113" s="12"/>
      <c r="D1113" s="12"/>
      <c r="E1113" s="27"/>
      <c r="F1113" s="22"/>
      <c r="G1113" s="22"/>
      <c r="H1113" s="22"/>
      <c r="I1113" s="63"/>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row>
    <row r="1114" spans="2:32">
      <c r="B1114" s="27"/>
      <c r="C1114" s="12"/>
      <c r="D1114" s="12"/>
      <c r="E1114" s="27"/>
      <c r="F1114" s="22"/>
      <c r="G1114" s="22"/>
      <c r="H1114" s="22"/>
      <c r="I1114" s="63"/>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row>
    <row r="1115" spans="2:32">
      <c r="B1115" s="27"/>
      <c r="C1115" s="12"/>
      <c r="D1115" s="12"/>
      <c r="E1115" s="27"/>
      <c r="F1115" s="22"/>
      <c r="G1115" s="22"/>
      <c r="H1115" s="22"/>
      <c r="I1115" s="63"/>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row>
    <row r="1116" spans="2:32">
      <c r="B1116" s="27"/>
      <c r="C1116" s="12"/>
      <c r="D1116" s="12"/>
      <c r="E1116" s="27"/>
      <c r="F1116" s="22"/>
      <c r="G1116" s="22"/>
      <c r="H1116" s="22"/>
      <c r="I1116" s="63"/>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row>
    <row r="1117" spans="2:32">
      <c r="B1117" s="27"/>
      <c r="C1117" s="12"/>
      <c r="D1117" s="12"/>
      <c r="E1117" s="27"/>
      <c r="F1117" s="22"/>
      <c r="G1117" s="22"/>
      <c r="H1117" s="22"/>
      <c r="I1117" s="63"/>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row>
    <row r="1118" spans="2:32">
      <c r="B1118" s="27"/>
      <c r="C1118" s="12"/>
      <c r="D1118" s="12"/>
      <c r="E1118" s="27"/>
      <c r="F1118" s="22"/>
      <c r="G1118" s="22"/>
      <c r="H1118" s="22"/>
      <c r="I1118" s="63"/>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row>
    <row r="1119" spans="2:32">
      <c r="B1119" s="27"/>
      <c r="C1119" s="12"/>
      <c r="D1119" s="12"/>
      <c r="E1119" s="27"/>
      <c r="F1119" s="22"/>
      <c r="G1119" s="22"/>
      <c r="H1119" s="22"/>
      <c r="I1119" s="63"/>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row>
    <row r="1120" spans="2:32">
      <c r="B1120" s="27"/>
      <c r="C1120" s="12"/>
      <c r="D1120" s="12"/>
      <c r="E1120" s="27"/>
      <c r="F1120" s="22"/>
      <c r="G1120" s="22"/>
      <c r="H1120" s="22"/>
      <c r="I1120" s="63"/>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row>
    <row r="1121" spans="2:32">
      <c r="B1121" s="27"/>
      <c r="C1121" s="12"/>
      <c r="D1121" s="12"/>
      <c r="E1121" s="27"/>
      <c r="F1121" s="22"/>
      <c r="G1121" s="22"/>
      <c r="H1121" s="22"/>
      <c r="I1121" s="63"/>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row>
    <row r="1122" spans="2:32">
      <c r="B1122" s="27"/>
      <c r="C1122" s="12"/>
      <c r="D1122" s="12"/>
      <c r="E1122" s="27"/>
      <c r="F1122" s="22"/>
      <c r="G1122" s="22"/>
      <c r="H1122" s="22"/>
      <c r="I1122" s="63"/>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row>
    <row r="1123" spans="2:32">
      <c r="B1123" s="27"/>
      <c r="C1123" s="12"/>
      <c r="D1123" s="12"/>
      <c r="E1123" s="27"/>
      <c r="F1123" s="22"/>
      <c r="G1123" s="22"/>
      <c r="H1123" s="22"/>
      <c r="I1123" s="63"/>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row>
    <row r="1124" spans="2:32">
      <c r="B1124" s="27"/>
      <c r="C1124" s="12"/>
      <c r="D1124" s="12"/>
      <c r="E1124" s="27"/>
      <c r="F1124" s="22"/>
      <c r="G1124" s="22"/>
      <c r="H1124" s="22"/>
      <c r="I1124" s="63"/>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row>
    <row r="1125" spans="2:32">
      <c r="B1125" s="27"/>
      <c r="C1125" s="12"/>
      <c r="D1125" s="12"/>
      <c r="E1125" s="27"/>
      <c r="F1125" s="22"/>
      <c r="G1125" s="22"/>
      <c r="H1125" s="22"/>
      <c r="I1125" s="63"/>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row>
    <row r="1126" spans="2:32">
      <c r="B1126" s="27"/>
      <c r="C1126" s="12"/>
      <c r="D1126" s="12"/>
      <c r="E1126" s="27"/>
      <c r="F1126" s="22"/>
      <c r="G1126" s="22"/>
      <c r="H1126" s="22"/>
      <c r="I1126" s="63"/>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row>
    <row r="1127" spans="2:32">
      <c r="B1127" s="27"/>
      <c r="C1127" s="12"/>
      <c r="D1127" s="12"/>
      <c r="E1127" s="27"/>
      <c r="F1127" s="22"/>
      <c r="G1127" s="22"/>
      <c r="H1127" s="22"/>
      <c r="I1127" s="63"/>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row>
    <row r="1128" spans="2:32">
      <c r="B1128" s="27"/>
      <c r="C1128" s="12"/>
      <c r="D1128" s="12"/>
      <c r="E1128" s="27"/>
      <c r="F1128" s="22"/>
      <c r="G1128" s="22"/>
      <c r="H1128" s="22"/>
      <c r="I1128" s="63"/>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row>
    <row r="1129" spans="2:32">
      <c r="B1129" s="27"/>
      <c r="C1129" s="12"/>
      <c r="D1129" s="12"/>
      <c r="E1129" s="27"/>
      <c r="F1129" s="22"/>
      <c r="G1129" s="22"/>
      <c r="H1129" s="22"/>
      <c r="I1129" s="63"/>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row>
    <row r="1130" spans="2:32">
      <c r="B1130" s="27"/>
      <c r="C1130" s="12"/>
      <c r="D1130" s="12"/>
      <c r="E1130" s="27"/>
      <c r="F1130" s="22"/>
      <c r="G1130" s="22"/>
      <c r="H1130" s="22"/>
      <c r="I1130" s="63"/>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row>
    <row r="1131" spans="2:32">
      <c r="B1131" s="27"/>
      <c r="C1131" s="12"/>
      <c r="D1131" s="12"/>
      <c r="E1131" s="27"/>
      <c r="F1131" s="22"/>
      <c r="G1131" s="22"/>
      <c r="H1131" s="22"/>
      <c r="I1131" s="63"/>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row>
    <row r="1132" spans="2:32">
      <c r="B1132" s="27"/>
      <c r="C1132" s="12"/>
      <c r="D1132" s="12"/>
      <c r="E1132" s="27"/>
      <c r="F1132" s="22"/>
      <c r="G1132" s="22"/>
      <c r="H1132" s="22"/>
      <c r="I1132" s="63"/>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row>
    <row r="1133" spans="2:32">
      <c r="B1133" s="27"/>
      <c r="C1133" s="12"/>
      <c r="D1133" s="12"/>
      <c r="E1133" s="27"/>
      <c r="F1133" s="22"/>
      <c r="G1133" s="22"/>
      <c r="H1133" s="22"/>
      <c r="I1133" s="63"/>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row>
    <row r="1134" spans="2:32">
      <c r="B1134" s="27"/>
      <c r="C1134" s="12"/>
      <c r="D1134" s="12"/>
      <c r="E1134" s="27"/>
      <c r="F1134" s="22"/>
      <c r="G1134" s="22"/>
      <c r="H1134" s="22"/>
      <c r="I1134" s="63"/>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row>
    <row r="1135" spans="2:32">
      <c r="B1135" s="27"/>
      <c r="C1135" s="12"/>
      <c r="D1135" s="12"/>
      <c r="E1135" s="27"/>
      <c r="F1135" s="22"/>
      <c r="G1135" s="22"/>
      <c r="H1135" s="22"/>
      <c r="I1135" s="63"/>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row>
    <row r="1136" spans="2:32">
      <c r="B1136" s="27"/>
      <c r="C1136" s="12"/>
      <c r="D1136" s="12"/>
      <c r="E1136" s="27"/>
      <c r="F1136" s="22"/>
      <c r="G1136" s="22"/>
      <c r="H1136" s="22"/>
      <c r="I1136" s="63"/>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row>
    <row r="1137" spans="2:32">
      <c r="B1137" s="27"/>
      <c r="C1137" s="12"/>
      <c r="D1137" s="12"/>
      <c r="E1137" s="27"/>
      <c r="F1137" s="22"/>
      <c r="G1137" s="22"/>
      <c r="H1137" s="22"/>
      <c r="I1137" s="63"/>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row>
    <row r="1138" spans="2:32">
      <c r="B1138" s="27"/>
      <c r="C1138" s="12"/>
      <c r="D1138" s="12"/>
      <c r="E1138" s="27"/>
      <c r="F1138" s="22"/>
      <c r="G1138" s="22"/>
      <c r="H1138" s="22"/>
      <c r="I1138" s="63"/>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row>
    <row r="1139" spans="2:32">
      <c r="B1139" s="27"/>
      <c r="C1139" s="12"/>
      <c r="D1139" s="12"/>
      <c r="E1139" s="27"/>
      <c r="F1139" s="22"/>
      <c r="G1139" s="22"/>
      <c r="H1139" s="22"/>
      <c r="I1139" s="63"/>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row>
    <row r="1140" spans="2:32">
      <c r="B1140" s="27"/>
      <c r="C1140" s="12"/>
      <c r="D1140" s="12"/>
      <c r="E1140" s="27"/>
      <c r="F1140" s="22"/>
      <c r="G1140" s="22"/>
      <c r="H1140" s="22"/>
      <c r="I1140" s="63"/>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row>
    <row r="1141" spans="2:32">
      <c r="B1141" s="27"/>
      <c r="C1141" s="12"/>
      <c r="D1141" s="12"/>
      <c r="E1141" s="27"/>
      <c r="F1141" s="22"/>
      <c r="G1141" s="22"/>
      <c r="H1141" s="22"/>
      <c r="I1141" s="63"/>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row>
    <row r="1142" spans="2:32">
      <c r="B1142" s="27"/>
      <c r="C1142" s="12"/>
      <c r="D1142" s="12"/>
      <c r="E1142" s="27"/>
      <c r="F1142" s="22"/>
      <c r="G1142" s="22"/>
      <c r="H1142" s="22"/>
      <c r="I1142" s="63"/>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row>
    <row r="1143" spans="2:32">
      <c r="B1143" s="27"/>
      <c r="C1143" s="12"/>
      <c r="D1143" s="12"/>
      <c r="E1143" s="27"/>
      <c r="F1143" s="22"/>
      <c r="G1143" s="22"/>
      <c r="H1143" s="22"/>
      <c r="I1143" s="63"/>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row>
    <row r="1144" spans="2:32">
      <c r="B1144" s="27"/>
      <c r="C1144" s="12"/>
      <c r="D1144" s="12"/>
      <c r="E1144" s="27"/>
      <c r="F1144" s="22"/>
      <c r="G1144" s="22"/>
      <c r="H1144" s="22"/>
      <c r="I1144" s="63"/>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row>
    <row r="1145" spans="2:32">
      <c r="B1145" s="27"/>
      <c r="C1145" s="12"/>
      <c r="D1145" s="12"/>
      <c r="E1145" s="27"/>
      <c r="F1145" s="22"/>
      <c r="G1145" s="22"/>
      <c r="H1145" s="22"/>
      <c r="I1145" s="63"/>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row>
    <row r="1146" spans="2:32">
      <c r="B1146" s="27"/>
      <c r="C1146" s="12"/>
      <c r="D1146" s="12"/>
      <c r="E1146" s="27"/>
      <c r="F1146" s="22"/>
      <c r="G1146" s="22"/>
      <c r="H1146" s="22"/>
      <c r="I1146" s="63"/>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row>
    <row r="1147" spans="2:32">
      <c r="B1147" s="27"/>
      <c r="C1147" s="12"/>
      <c r="D1147" s="12"/>
      <c r="E1147" s="27"/>
      <c r="F1147" s="22"/>
      <c r="G1147" s="22"/>
      <c r="H1147" s="22"/>
      <c r="I1147" s="63"/>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row>
    <row r="1148" spans="2:32">
      <c r="B1148" s="27"/>
      <c r="C1148" s="12"/>
      <c r="D1148" s="12"/>
      <c r="E1148" s="27"/>
      <c r="F1148" s="22"/>
      <c r="G1148" s="22"/>
      <c r="H1148" s="22"/>
      <c r="I1148" s="63"/>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row>
    <row r="1149" spans="2:32">
      <c r="B1149" s="27"/>
      <c r="C1149" s="12"/>
      <c r="D1149" s="12"/>
      <c r="E1149" s="27"/>
      <c r="F1149" s="22"/>
      <c r="G1149" s="22"/>
      <c r="H1149" s="22"/>
      <c r="I1149" s="63"/>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row>
    <row r="1150" spans="2:32">
      <c r="B1150" s="27"/>
      <c r="C1150" s="12"/>
      <c r="D1150" s="12"/>
      <c r="E1150" s="27"/>
      <c r="F1150" s="22"/>
      <c r="G1150" s="22"/>
      <c r="H1150" s="22"/>
      <c r="I1150" s="63"/>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row>
    <row r="1151" spans="2:32">
      <c r="B1151" s="27"/>
      <c r="C1151" s="12"/>
      <c r="D1151" s="12"/>
      <c r="E1151" s="27"/>
      <c r="F1151" s="22"/>
      <c r="G1151" s="22"/>
      <c r="H1151" s="22"/>
      <c r="I1151" s="63"/>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row>
    <row r="1152" spans="2:32">
      <c r="B1152" s="27"/>
      <c r="C1152" s="12"/>
      <c r="D1152" s="12"/>
      <c r="E1152" s="27"/>
      <c r="F1152" s="22"/>
      <c r="G1152" s="22"/>
      <c r="H1152" s="22"/>
      <c r="I1152" s="63"/>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row>
    <row r="1153" spans="2:32">
      <c r="B1153" s="27"/>
      <c r="C1153" s="12"/>
      <c r="D1153" s="12"/>
      <c r="E1153" s="27"/>
      <c r="F1153" s="22"/>
      <c r="G1153" s="22"/>
      <c r="H1153" s="22"/>
      <c r="I1153" s="63"/>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row>
    <row r="1154" spans="2:32">
      <c r="B1154" s="27"/>
      <c r="C1154" s="12"/>
      <c r="D1154" s="12"/>
      <c r="E1154" s="27"/>
      <c r="F1154" s="22"/>
      <c r="G1154" s="22"/>
      <c r="H1154" s="22"/>
      <c r="I1154" s="63"/>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row>
    <row r="1155" spans="2:32">
      <c r="B1155" s="27"/>
      <c r="C1155" s="12"/>
      <c r="D1155" s="12"/>
      <c r="E1155" s="27"/>
      <c r="F1155" s="22"/>
      <c r="G1155" s="22"/>
      <c r="H1155" s="22"/>
      <c r="I1155" s="63"/>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row>
    <row r="1156" spans="2:32">
      <c r="B1156" s="27"/>
      <c r="C1156" s="12"/>
      <c r="D1156" s="12"/>
      <c r="E1156" s="27"/>
      <c r="F1156" s="22"/>
      <c r="G1156" s="22"/>
      <c r="H1156" s="22"/>
      <c r="I1156" s="63"/>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row>
    <row r="1157" spans="2:32">
      <c r="B1157" s="27"/>
      <c r="C1157" s="12"/>
      <c r="D1157" s="12"/>
      <c r="E1157" s="27"/>
      <c r="F1157" s="22"/>
      <c r="G1157" s="22"/>
      <c r="H1157" s="22"/>
      <c r="I1157" s="63"/>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row>
    <row r="1158" spans="2:32">
      <c r="B1158" s="27"/>
      <c r="C1158" s="12"/>
      <c r="D1158" s="12"/>
      <c r="E1158" s="27"/>
      <c r="F1158" s="22"/>
      <c r="G1158" s="22"/>
      <c r="H1158" s="22"/>
      <c r="I1158" s="63"/>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row>
    <row r="1159" spans="2:32">
      <c r="B1159" s="27"/>
      <c r="C1159" s="12"/>
      <c r="D1159" s="12"/>
      <c r="E1159" s="27"/>
      <c r="F1159" s="22"/>
      <c r="G1159" s="22"/>
      <c r="H1159" s="22"/>
      <c r="I1159" s="63"/>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row>
    <row r="1160" spans="2:32">
      <c r="B1160" s="27"/>
      <c r="C1160" s="12"/>
      <c r="D1160" s="12"/>
      <c r="E1160" s="27"/>
      <c r="F1160" s="22"/>
      <c r="G1160" s="22"/>
      <c r="H1160" s="22"/>
      <c r="I1160" s="63"/>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row>
    <row r="1161" spans="2:32">
      <c r="B1161" s="27"/>
      <c r="C1161" s="12"/>
      <c r="D1161" s="12"/>
      <c r="E1161" s="27"/>
      <c r="F1161" s="22"/>
      <c r="G1161" s="22"/>
      <c r="H1161" s="22"/>
      <c r="I1161" s="63"/>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row>
    <row r="1162" spans="2:32">
      <c r="B1162" s="27"/>
      <c r="C1162" s="12"/>
      <c r="D1162" s="12"/>
      <c r="E1162" s="27"/>
      <c r="F1162" s="22"/>
      <c r="G1162" s="22"/>
      <c r="H1162" s="22"/>
      <c r="I1162" s="63"/>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row>
    <row r="1163" spans="2:32">
      <c r="B1163" s="27"/>
      <c r="C1163" s="12"/>
      <c r="D1163" s="12"/>
      <c r="E1163" s="27"/>
      <c r="F1163" s="22"/>
      <c r="G1163" s="22"/>
      <c r="H1163" s="22"/>
      <c r="I1163" s="63"/>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row>
    <row r="1164" spans="2:32">
      <c r="B1164" s="27"/>
      <c r="C1164" s="12"/>
      <c r="D1164" s="12"/>
      <c r="E1164" s="27"/>
      <c r="F1164" s="22"/>
      <c r="G1164" s="22"/>
      <c r="H1164" s="22"/>
      <c r="I1164" s="63"/>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row>
    <row r="1165" spans="2:32">
      <c r="B1165" s="27"/>
      <c r="C1165" s="12"/>
      <c r="D1165" s="12"/>
      <c r="E1165" s="27"/>
      <c r="F1165" s="22"/>
      <c r="G1165" s="22"/>
      <c r="H1165" s="22"/>
      <c r="I1165" s="63"/>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row>
    <row r="1166" spans="2:32">
      <c r="B1166" s="27"/>
      <c r="C1166" s="12"/>
      <c r="D1166" s="12"/>
      <c r="E1166" s="27"/>
      <c r="F1166" s="22"/>
      <c r="G1166" s="22"/>
      <c r="H1166" s="22"/>
      <c r="I1166" s="63"/>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row>
    <row r="1167" spans="2:32">
      <c r="B1167" s="27"/>
      <c r="C1167" s="12"/>
      <c r="D1167" s="12"/>
      <c r="E1167" s="27"/>
      <c r="F1167" s="22"/>
      <c r="G1167" s="22"/>
      <c r="H1167" s="22"/>
      <c r="I1167" s="63"/>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row>
    <row r="1168" spans="2:32">
      <c r="B1168" s="27"/>
      <c r="C1168" s="12"/>
      <c r="D1168" s="12"/>
      <c r="E1168" s="27"/>
      <c r="F1168" s="22"/>
      <c r="G1168" s="22"/>
      <c r="H1168" s="22"/>
      <c r="I1168" s="63"/>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row>
    <row r="1169" spans="2:32">
      <c r="B1169" s="27"/>
      <c r="C1169" s="12"/>
      <c r="D1169" s="12"/>
      <c r="E1169" s="27"/>
      <c r="F1169" s="22"/>
      <c r="G1169" s="22"/>
      <c r="H1169" s="22"/>
      <c r="I1169" s="63"/>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row>
    <row r="1170" spans="2:32">
      <c r="B1170" s="27"/>
      <c r="C1170" s="12"/>
      <c r="D1170" s="12"/>
      <c r="E1170" s="27"/>
      <c r="F1170" s="22"/>
      <c r="G1170" s="22"/>
      <c r="H1170" s="22"/>
      <c r="I1170" s="63"/>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row>
    <row r="1171" spans="2:32">
      <c r="B1171" s="27"/>
      <c r="C1171" s="12"/>
      <c r="D1171" s="12"/>
      <c r="E1171" s="27"/>
      <c r="F1171" s="22"/>
      <c r="G1171" s="22"/>
      <c r="H1171" s="22"/>
      <c r="I1171" s="63"/>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row>
    <row r="1172" spans="2:32">
      <c r="B1172" s="27"/>
      <c r="C1172" s="12"/>
      <c r="D1172" s="12"/>
      <c r="E1172" s="27"/>
      <c r="F1172" s="22"/>
      <c r="G1172" s="22"/>
      <c r="H1172" s="22"/>
      <c r="I1172" s="63"/>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row>
    <row r="1173" spans="2:32">
      <c r="B1173" s="27"/>
      <c r="C1173" s="12"/>
      <c r="D1173" s="12"/>
      <c r="E1173" s="27"/>
      <c r="F1173" s="22"/>
      <c r="G1173" s="22"/>
      <c r="H1173" s="22"/>
      <c r="I1173" s="63"/>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row>
    <row r="1174" spans="2:32">
      <c r="B1174" s="27"/>
      <c r="C1174" s="12"/>
      <c r="D1174" s="12"/>
      <c r="E1174" s="27"/>
      <c r="F1174" s="22"/>
      <c r="G1174" s="22"/>
      <c r="H1174" s="22"/>
      <c r="I1174" s="63"/>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row>
    <row r="1175" spans="2:32">
      <c r="B1175" s="27"/>
      <c r="C1175" s="12"/>
      <c r="D1175" s="12"/>
      <c r="E1175" s="27"/>
      <c r="F1175" s="22"/>
      <c r="G1175" s="22"/>
      <c r="H1175" s="22"/>
      <c r="I1175" s="63"/>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row>
    <row r="1176" spans="2:32">
      <c r="B1176" s="27"/>
      <c r="C1176" s="12"/>
      <c r="D1176" s="12"/>
      <c r="E1176" s="27"/>
      <c r="F1176" s="22"/>
      <c r="G1176" s="22"/>
      <c r="H1176" s="22"/>
      <c r="I1176" s="63"/>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row>
    <row r="1177" spans="2:32">
      <c r="B1177" s="27"/>
      <c r="C1177" s="12"/>
      <c r="D1177" s="12"/>
      <c r="E1177" s="27"/>
      <c r="F1177" s="22"/>
      <c r="G1177" s="22"/>
      <c r="H1177" s="22"/>
      <c r="I1177" s="63"/>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row>
    <row r="1178" spans="2:32">
      <c r="B1178" s="27"/>
      <c r="C1178" s="12"/>
      <c r="D1178" s="12"/>
      <c r="E1178" s="27"/>
      <c r="F1178" s="22"/>
      <c r="G1178" s="22"/>
      <c r="H1178" s="22"/>
      <c r="I1178" s="63"/>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row>
    <row r="1179" spans="2:32">
      <c r="B1179" s="27"/>
      <c r="C1179" s="12"/>
      <c r="D1179" s="12"/>
      <c r="E1179" s="27"/>
      <c r="F1179" s="22"/>
      <c r="G1179" s="22"/>
      <c r="H1179" s="22"/>
      <c r="I1179" s="63"/>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row>
    <row r="1180" spans="2:32">
      <c r="B1180" s="27"/>
      <c r="C1180" s="12"/>
      <c r="D1180" s="12"/>
      <c r="E1180" s="27"/>
      <c r="F1180" s="22"/>
      <c r="G1180" s="22"/>
      <c r="H1180" s="22"/>
      <c r="I1180" s="63"/>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row>
    <row r="1181" spans="2:32">
      <c r="B1181" s="27"/>
      <c r="C1181" s="12"/>
      <c r="D1181" s="12"/>
      <c r="E1181" s="27"/>
      <c r="F1181" s="22"/>
      <c r="G1181" s="22"/>
      <c r="H1181" s="22"/>
      <c r="I1181" s="63"/>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row>
    <row r="1182" spans="2:32">
      <c r="B1182" s="27"/>
      <c r="C1182" s="12"/>
      <c r="D1182" s="12"/>
      <c r="E1182" s="27"/>
      <c r="F1182" s="22"/>
      <c r="G1182" s="22"/>
      <c r="H1182" s="22"/>
      <c r="I1182" s="63"/>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row>
    <row r="1183" spans="2:32">
      <c r="B1183" s="27"/>
      <c r="C1183" s="12"/>
      <c r="D1183" s="12"/>
      <c r="E1183" s="27"/>
      <c r="F1183" s="22"/>
      <c r="G1183" s="22"/>
      <c r="H1183" s="22"/>
      <c r="I1183" s="63"/>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row>
    <row r="1184" spans="2:32">
      <c r="B1184" s="27"/>
      <c r="C1184" s="12"/>
      <c r="D1184" s="12"/>
      <c r="E1184" s="27"/>
      <c r="F1184" s="22"/>
      <c r="G1184" s="22"/>
      <c r="H1184" s="22"/>
      <c r="I1184" s="63"/>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row>
    <row r="1185" spans="2:32">
      <c r="B1185" s="27"/>
      <c r="C1185" s="12"/>
      <c r="D1185" s="12"/>
      <c r="E1185" s="27"/>
      <c r="F1185" s="22"/>
      <c r="G1185" s="22"/>
      <c r="H1185" s="22"/>
      <c r="I1185" s="63"/>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row>
    <row r="1186" spans="2:32">
      <c r="B1186" s="27"/>
      <c r="C1186" s="12"/>
      <c r="D1186" s="12"/>
      <c r="E1186" s="27"/>
      <c r="F1186" s="22"/>
      <c r="G1186" s="22"/>
      <c r="H1186" s="22"/>
      <c r="I1186" s="63"/>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row>
    <row r="1187" spans="2:32">
      <c r="B1187" s="27"/>
      <c r="C1187" s="12"/>
      <c r="D1187" s="12"/>
      <c r="E1187" s="27"/>
      <c r="F1187" s="22"/>
      <c r="G1187" s="22"/>
      <c r="H1187" s="22"/>
      <c r="I1187" s="63"/>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row>
    <row r="1188" spans="2:32">
      <c r="B1188" s="27"/>
      <c r="C1188" s="12"/>
      <c r="D1188" s="12"/>
      <c r="E1188" s="27"/>
      <c r="F1188" s="22"/>
      <c r="G1188" s="22"/>
      <c r="H1188" s="22"/>
      <c r="I1188" s="63"/>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row>
    <row r="1189" spans="2:32">
      <c r="B1189" s="27"/>
      <c r="C1189" s="12"/>
      <c r="D1189" s="12"/>
      <c r="E1189" s="27"/>
      <c r="F1189" s="22"/>
      <c r="G1189" s="22"/>
      <c r="H1189" s="22"/>
      <c r="I1189" s="63"/>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row>
    <row r="1190" spans="2:32">
      <c r="B1190" s="27"/>
      <c r="C1190" s="12"/>
      <c r="D1190" s="12"/>
      <c r="E1190" s="27"/>
      <c r="F1190" s="22"/>
      <c r="G1190" s="22"/>
      <c r="H1190" s="22"/>
      <c r="I1190" s="63"/>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row>
    <row r="1191" spans="2:32">
      <c r="B1191" s="27"/>
      <c r="C1191" s="12"/>
      <c r="D1191" s="12"/>
      <c r="E1191" s="27"/>
      <c r="F1191" s="22"/>
      <c r="G1191" s="22"/>
      <c r="H1191" s="22"/>
      <c r="I1191" s="63"/>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row>
    <row r="1192" spans="2:32">
      <c r="B1192" s="27"/>
      <c r="C1192" s="12"/>
      <c r="D1192" s="12"/>
      <c r="E1192" s="27"/>
      <c r="F1192" s="22"/>
      <c r="G1192" s="22"/>
      <c r="H1192" s="22"/>
      <c r="I1192" s="63"/>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row>
    <row r="1193" spans="2:32">
      <c r="B1193" s="27"/>
      <c r="C1193" s="12"/>
      <c r="D1193" s="12"/>
      <c r="E1193" s="27"/>
      <c r="F1193" s="22"/>
      <c r="G1193" s="22"/>
      <c r="H1193" s="22"/>
      <c r="I1193" s="63"/>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row>
    <row r="1194" spans="2:32">
      <c r="B1194" s="27"/>
      <c r="C1194" s="12"/>
      <c r="D1194" s="12"/>
      <c r="E1194" s="27"/>
      <c r="F1194" s="22"/>
      <c r="G1194" s="22"/>
      <c r="H1194" s="22"/>
      <c r="I1194" s="63"/>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row>
    <row r="1195" spans="2:32">
      <c r="B1195" s="27"/>
      <c r="C1195" s="12"/>
      <c r="D1195" s="12"/>
      <c r="E1195" s="27"/>
      <c r="F1195" s="22"/>
      <c r="G1195" s="22"/>
      <c r="H1195" s="22"/>
      <c r="I1195" s="63"/>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row>
    <row r="1196" spans="2:32">
      <c r="B1196" s="27"/>
      <c r="C1196" s="12"/>
      <c r="D1196" s="12"/>
      <c r="E1196" s="27"/>
      <c r="F1196" s="22"/>
      <c r="G1196" s="22"/>
      <c r="H1196" s="22"/>
      <c r="I1196" s="63"/>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row>
    <row r="1197" spans="2:32">
      <c r="B1197" s="27"/>
      <c r="C1197" s="12"/>
      <c r="D1197" s="12"/>
      <c r="E1197" s="27"/>
      <c r="F1197" s="22"/>
      <c r="G1197" s="22"/>
      <c r="H1197" s="22"/>
      <c r="I1197" s="63"/>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row>
    <row r="1198" spans="2:32">
      <c r="B1198" s="27"/>
      <c r="C1198" s="12"/>
      <c r="D1198" s="12"/>
      <c r="E1198" s="27"/>
      <c r="F1198" s="22"/>
      <c r="G1198" s="22"/>
      <c r="H1198" s="22"/>
      <c r="I1198" s="63"/>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row>
    <row r="1199" spans="2:32">
      <c r="B1199" s="27"/>
      <c r="C1199" s="12"/>
      <c r="D1199" s="12"/>
      <c r="E1199" s="27"/>
      <c r="F1199" s="22"/>
      <c r="G1199" s="22"/>
      <c r="H1199" s="22"/>
      <c r="I1199" s="63"/>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row>
    <row r="1200" spans="2:32">
      <c r="B1200" s="27"/>
      <c r="C1200" s="12"/>
      <c r="D1200" s="12"/>
      <c r="E1200" s="27"/>
      <c r="F1200" s="22"/>
      <c r="G1200" s="22"/>
      <c r="H1200" s="22"/>
      <c r="I1200" s="63"/>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row>
    <row r="1201" spans="2:32">
      <c r="B1201" s="27"/>
      <c r="C1201" s="12"/>
      <c r="D1201" s="12"/>
      <c r="E1201" s="27"/>
      <c r="F1201" s="22"/>
      <c r="G1201" s="22"/>
      <c r="H1201" s="22"/>
      <c r="I1201" s="63"/>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row>
    <row r="1202" spans="2:32">
      <c r="B1202" s="27"/>
      <c r="C1202" s="12"/>
      <c r="D1202" s="12"/>
      <c r="E1202" s="27"/>
      <c r="F1202" s="22"/>
      <c r="G1202" s="22"/>
      <c r="H1202" s="22"/>
      <c r="I1202" s="63"/>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row>
    <row r="1203" spans="2:32">
      <c r="B1203" s="27"/>
      <c r="C1203" s="12"/>
      <c r="D1203" s="12"/>
      <c r="E1203" s="27"/>
      <c r="F1203" s="22"/>
      <c r="G1203" s="22"/>
      <c r="H1203" s="22"/>
      <c r="I1203" s="63"/>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row>
    <row r="1204" spans="2:32">
      <c r="B1204" s="27"/>
      <c r="C1204" s="12"/>
      <c r="D1204" s="12"/>
      <c r="E1204" s="27"/>
      <c r="F1204" s="22"/>
      <c r="G1204" s="22"/>
      <c r="H1204" s="22"/>
      <c r="I1204" s="63"/>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row>
    <row r="1205" spans="2:32">
      <c r="B1205" s="27"/>
      <c r="C1205" s="12"/>
      <c r="D1205" s="12"/>
      <c r="E1205" s="27"/>
      <c r="F1205" s="22"/>
      <c r="G1205" s="22"/>
      <c r="H1205" s="22"/>
      <c r="I1205" s="63"/>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row>
    <row r="1206" spans="2:32">
      <c r="B1206" s="27"/>
      <c r="C1206" s="12"/>
      <c r="D1206" s="12"/>
      <c r="E1206" s="27"/>
      <c r="F1206" s="22"/>
      <c r="G1206" s="22"/>
      <c r="H1206" s="22"/>
      <c r="I1206" s="63"/>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row>
    <row r="1207" spans="2:32">
      <c r="B1207" s="27"/>
      <c r="C1207" s="12"/>
      <c r="D1207" s="12"/>
      <c r="E1207" s="27"/>
      <c r="F1207" s="22"/>
      <c r="G1207" s="22"/>
      <c r="H1207" s="22"/>
      <c r="I1207" s="63"/>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row>
    <row r="1208" spans="2:32">
      <c r="B1208" s="27"/>
      <c r="C1208" s="12"/>
      <c r="D1208" s="12"/>
      <c r="E1208" s="27"/>
      <c r="F1208" s="22"/>
      <c r="G1208" s="22"/>
      <c r="H1208" s="22"/>
      <c r="I1208" s="63"/>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row>
    <row r="1209" spans="2:32">
      <c r="B1209" s="27"/>
      <c r="C1209" s="12"/>
      <c r="D1209" s="12"/>
      <c r="E1209" s="27"/>
      <c r="F1209" s="22"/>
      <c r="G1209" s="22"/>
      <c r="H1209" s="22"/>
      <c r="I1209" s="63"/>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row>
    <row r="1210" spans="2:32">
      <c r="B1210" s="27"/>
      <c r="C1210" s="12"/>
      <c r="D1210" s="12"/>
      <c r="E1210" s="27"/>
      <c r="F1210" s="22"/>
      <c r="G1210" s="22"/>
      <c r="H1210" s="22"/>
      <c r="I1210" s="63"/>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row>
    <row r="1211" spans="2:32">
      <c r="B1211" s="27"/>
      <c r="C1211" s="12"/>
      <c r="D1211" s="12"/>
      <c r="E1211" s="27"/>
      <c r="F1211" s="22"/>
      <c r="G1211" s="22"/>
      <c r="H1211" s="22"/>
      <c r="I1211" s="63"/>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row>
    <row r="1212" spans="2:32">
      <c r="B1212" s="27"/>
      <c r="C1212" s="12"/>
      <c r="D1212" s="12"/>
      <c r="E1212" s="27"/>
      <c r="F1212" s="22"/>
      <c r="G1212" s="22"/>
      <c r="H1212" s="22"/>
      <c r="I1212" s="63"/>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row>
    <row r="1213" spans="2:32">
      <c r="B1213" s="27"/>
      <c r="C1213" s="12"/>
      <c r="D1213" s="12"/>
      <c r="E1213" s="27"/>
      <c r="F1213" s="22"/>
      <c r="G1213" s="22"/>
      <c r="H1213" s="22"/>
      <c r="I1213" s="63"/>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row>
    <row r="1214" spans="2:32">
      <c r="B1214" s="27"/>
      <c r="C1214" s="12"/>
      <c r="D1214" s="12"/>
      <c r="E1214" s="27"/>
      <c r="F1214" s="22"/>
      <c r="G1214" s="22"/>
      <c r="H1214" s="22"/>
      <c r="I1214" s="63"/>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row>
    <row r="1215" spans="2:32">
      <c r="B1215" s="27"/>
      <c r="C1215" s="12"/>
      <c r="D1215" s="12"/>
      <c r="E1215" s="27"/>
      <c r="F1215" s="22"/>
      <c r="G1215" s="22"/>
      <c r="H1215" s="22"/>
      <c r="I1215" s="63"/>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row>
    <row r="1216" spans="2:32">
      <c r="B1216" s="27"/>
      <c r="C1216" s="12"/>
      <c r="D1216" s="12"/>
      <c r="E1216" s="27"/>
      <c r="F1216" s="22"/>
      <c r="G1216" s="22"/>
      <c r="H1216" s="22"/>
      <c r="I1216" s="63"/>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row>
    <row r="1217" spans="2:32">
      <c r="B1217" s="27"/>
      <c r="C1217" s="12"/>
      <c r="D1217" s="12"/>
      <c r="E1217" s="27"/>
      <c r="F1217" s="22"/>
      <c r="G1217" s="22"/>
      <c r="H1217" s="22"/>
      <c r="I1217" s="63"/>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row>
    <row r="1218" spans="2:32">
      <c r="B1218" s="27"/>
      <c r="C1218" s="12"/>
      <c r="D1218" s="12"/>
      <c r="E1218" s="27"/>
      <c r="F1218" s="22"/>
      <c r="G1218" s="22"/>
      <c r="H1218" s="22"/>
      <c r="I1218" s="63"/>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row>
    <row r="1219" spans="2:32">
      <c r="B1219" s="27"/>
      <c r="C1219" s="12"/>
      <c r="D1219" s="12"/>
      <c r="E1219" s="27"/>
      <c r="F1219" s="22"/>
      <c r="G1219" s="22"/>
      <c r="H1219" s="22"/>
      <c r="I1219" s="63"/>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row>
    <row r="1220" spans="2:32">
      <c r="B1220" s="27"/>
      <c r="C1220" s="12"/>
      <c r="D1220" s="12"/>
      <c r="E1220" s="27"/>
      <c r="F1220" s="22"/>
      <c r="G1220" s="22"/>
      <c r="H1220" s="22"/>
      <c r="I1220" s="63"/>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row>
    <row r="1221" spans="2:32">
      <c r="B1221" s="27"/>
      <c r="C1221" s="12"/>
      <c r="D1221" s="12"/>
      <c r="E1221" s="27"/>
      <c r="F1221" s="22"/>
      <c r="G1221" s="22"/>
      <c r="H1221" s="22"/>
      <c r="I1221" s="63"/>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row>
    <row r="1222" spans="2:32">
      <c r="B1222" s="27"/>
      <c r="C1222" s="12"/>
      <c r="D1222" s="12"/>
      <c r="E1222" s="27"/>
      <c r="F1222" s="22"/>
      <c r="G1222" s="22"/>
      <c r="H1222" s="22"/>
      <c r="I1222" s="63"/>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row>
    <row r="1223" spans="2:32">
      <c r="B1223" s="27"/>
      <c r="C1223" s="12"/>
      <c r="D1223" s="12"/>
      <c r="E1223" s="27"/>
      <c r="F1223" s="22"/>
      <c r="G1223" s="22"/>
      <c r="H1223" s="22"/>
      <c r="I1223" s="63"/>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row>
    <row r="1224" spans="2:32">
      <c r="B1224" s="27"/>
      <c r="C1224" s="12"/>
      <c r="D1224" s="12"/>
      <c r="E1224" s="27"/>
      <c r="F1224" s="22"/>
      <c r="G1224" s="22"/>
      <c r="H1224" s="22"/>
      <c r="I1224" s="63"/>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row>
    <row r="1225" spans="2:32">
      <c r="B1225" s="27"/>
      <c r="C1225" s="12"/>
      <c r="D1225" s="12"/>
      <c r="E1225" s="27"/>
      <c r="F1225" s="22"/>
      <c r="G1225" s="22"/>
      <c r="H1225" s="22"/>
      <c r="I1225" s="63"/>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row>
    <row r="1226" spans="2:32">
      <c r="B1226" s="27"/>
      <c r="C1226" s="12"/>
      <c r="D1226" s="12"/>
      <c r="E1226" s="27"/>
      <c r="F1226" s="22"/>
      <c r="G1226" s="22"/>
      <c r="H1226" s="22"/>
      <c r="I1226" s="63"/>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row>
    <row r="1227" spans="2:32">
      <c r="B1227" s="27"/>
      <c r="C1227" s="12"/>
      <c r="D1227" s="12"/>
      <c r="E1227" s="27"/>
      <c r="F1227" s="22"/>
      <c r="G1227" s="22"/>
      <c r="H1227" s="22"/>
      <c r="I1227" s="63"/>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row>
    <row r="1228" spans="2:32">
      <c r="B1228" s="27"/>
      <c r="C1228" s="12"/>
      <c r="D1228" s="12"/>
      <c r="E1228" s="27"/>
      <c r="F1228" s="22"/>
      <c r="G1228" s="22"/>
      <c r="H1228" s="22"/>
      <c r="I1228" s="63"/>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row>
    <row r="1229" spans="2:32">
      <c r="B1229" s="27"/>
      <c r="C1229" s="12"/>
      <c r="D1229" s="12"/>
      <c r="E1229" s="27"/>
      <c r="F1229" s="22"/>
      <c r="G1229" s="22"/>
      <c r="H1229" s="22"/>
      <c r="I1229" s="63"/>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row>
    <row r="1230" spans="2:32">
      <c r="B1230" s="27"/>
      <c r="C1230" s="12"/>
      <c r="D1230" s="12"/>
      <c r="E1230" s="27"/>
      <c r="F1230" s="22"/>
      <c r="G1230" s="22"/>
      <c r="H1230" s="22"/>
      <c r="I1230" s="63"/>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row>
    <row r="1231" spans="2:32">
      <c r="B1231" s="27"/>
      <c r="C1231" s="12"/>
      <c r="D1231" s="12"/>
      <c r="E1231" s="27"/>
      <c r="F1231" s="22"/>
      <c r="G1231" s="22"/>
      <c r="H1231" s="22"/>
      <c r="I1231" s="63"/>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row>
    <row r="1232" spans="2:32">
      <c r="B1232" s="27"/>
      <c r="C1232" s="12"/>
      <c r="D1232" s="12"/>
      <c r="E1232" s="27"/>
      <c r="F1232" s="22"/>
      <c r="G1232" s="22"/>
      <c r="H1232" s="22"/>
      <c r="I1232" s="63"/>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row>
    <row r="1233" spans="2:32">
      <c r="B1233" s="27"/>
      <c r="C1233" s="12"/>
      <c r="D1233" s="12"/>
      <c r="E1233" s="27"/>
      <c r="F1233" s="22"/>
      <c r="G1233" s="22"/>
      <c r="H1233" s="22"/>
      <c r="I1233" s="63"/>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row>
    <row r="1234" spans="2:32">
      <c r="B1234" s="27"/>
      <c r="C1234" s="12"/>
      <c r="D1234" s="12"/>
      <c r="E1234" s="27"/>
      <c r="F1234" s="22"/>
      <c r="G1234" s="22"/>
      <c r="H1234" s="22"/>
      <c r="I1234" s="63"/>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row>
    <row r="1235" spans="2:32">
      <c r="B1235" s="27"/>
      <c r="C1235" s="12"/>
      <c r="D1235" s="12"/>
      <c r="E1235" s="27"/>
      <c r="F1235" s="22"/>
      <c r="G1235" s="22"/>
      <c r="H1235" s="22"/>
      <c r="I1235" s="63"/>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row>
    <row r="1236" spans="2:32">
      <c r="B1236" s="27"/>
      <c r="C1236" s="12"/>
      <c r="D1236" s="12"/>
      <c r="E1236" s="27"/>
      <c r="F1236" s="22"/>
      <c r="G1236" s="22"/>
      <c r="H1236" s="22"/>
      <c r="I1236" s="63"/>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row>
    <row r="1237" spans="2:32">
      <c r="B1237" s="27"/>
      <c r="C1237" s="12"/>
      <c r="D1237" s="12"/>
      <c r="E1237" s="27"/>
      <c r="F1237" s="22"/>
      <c r="G1237" s="22"/>
      <c r="H1237" s="22"/>
      <c r="I1237" s="63"/>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row>
    <row r="1238" spans="2:32">
      <c r="B1238" s="27"/>
      <c r="C1238" s="12"/>
      <c r="D1238" s="12"/>
      <c r="E1238" s="27"/>
      <c r="F1238" s="22"/>
      <c r="G1238" s="22"/>
      <c r="H1238" s="22"/>
      <c r="I1238" s="63"/>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row>
    <row r="1239" spans="2:32">
      <c r="B1239" s="27"/>
      <c r="C1239" s="12"/>
      <c r="D1239" s="12"/>
      <c r="E1239" s="27"/>
      <c r="F1239" s="22"/>
      <c r="G1239" s="22"/>
      <c r="H1239" s="22"/>
      <c r="I1239" s="63"/>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row>
    <row r="1240" spans="2:32">
      <c r="B1240" s="27"/>
      <c r="C1240" s="12"/>
      <c r="D1240" s="12"/>
      <c r="E1240" s="27"/>
      <c r="F1240" s="22"/>
      <c r="G1240" s="22"/>
      <c r="H1240" s="22"/>
      <c r="I1240" s="63"/>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row>
    <row r="1241" spans="2:32">
      <c r="B1241" s="27"/>
      <c r="C1241" s="12"/>
      <c r="D1241" s="12"/>
      <c r="E1241" s="27"/>
      <c r="F1241" s="22"/>
      <c r="G1241" s="22"/>
      <c r="H1241" s="22"/>
      <c r="I1241" s="63"/>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row>
    <row r="1242" spans="2:32">
      <c r="B1242" s="27"/>
      <c r="C1242" s="12"/>
      <c r="D1242" s="12"/>
      <c r="E1242" s="27"/>
      <c r="F1242" s="22"/>
      <c r="G1242" s="22"/>
      <c r="H1242" s="22"/>
      <c r="I1242" s="63"/>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row>
    <row r="1243" spans="2:32">
      <c r="B1243" s="27"/>
      <c r="C1243" s="12"/>
      <c r="D1243" s="12"/>
      <c r="E1243" s="27"/>
      <c r="F1243" s="22"/>
      <c r="G1243" s="22"/>
      <c r="H1243" s="22"/>
      <c r="I1243" s="63"/>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row>
    <row r="1244" spans="2:32">
      <c r="B1244" s="27"/>
      <c r="C1244" s="12"/>
      <c r="D1244" s="12"/>
      <c r="E1244" s="27"/>
      <c r="F1244" s="22"/>
      <c r="G1244" s="22"/>
      <c r="H1244" s="22"/>
      <c r="I1244" s="63"/>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row>
    <row r="1245" spans="2:32">
      <c r="B1245" s="27"/>
      <c r="C1245" s="12"/>
      <c r="D1245" s="12"/>
      <c r="E1245" s="27"/>
      <c r="F1245" s="22"/>
      <c r="G1245" s="22"/>
      <c r="H1245" s="22"/>
      <c r="I1245" s="63"/>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row>
    <row r="1246" spans="2:32">
      <c r="B1246" s="27"/>
      <c r="C1246" s="12"/>
      <c r="D1246" s="12"/>
      <c r="E1246" s="27"/>
      <c r="F1246" s="22"/>
      <c r="G1246" s="22"/>
      <c r="H1246" s="22"/>
      <c r="I1246" s="63"/>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row>
    <row r="1247" spans="2:32">
      <c r="B1247" s="27"/>
      <c r="C1247" s="12"/>
      <c r="D1247" s="12"/>
      <c r="E1247" s="27"/>
      <c r="F1247" s="22"/>
      <c r="G1247" s="22"/>
      <c r="H1247" s="22"/>
      <c r="I1247" s="63"/>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row>
    <row r="1248" spans="2:32">
      <c r="B1248" s="27"/>
      <c r="C1248" s="12"/>
      <c r="D1248" s="12"/>
      <c r="E1248" s="27"/>
      <c r="F1248" s="22"/>
      <c r="G1248" s="22"/>
      <c r="H1248" s="22"/>
      <c r="I1248" s="63"/>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row>
    <row r="1249" spans="2:32">
      <c r="B1249" s="27"/>
      <c r="C1249" s="12"/>
      <c r="D1249" s="12"/>
      <c r="E1249" s="27"/>
      <c r="F1249" s="22"/>
      <c r="G1249" s="22"/>
      <c r="H1249" s="22"/>
      <c r="I1249" s="63"/>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row>
    <row r="1250" spans="2:32">
      <c r="B1250" s="27"/>
      <c r="C1250" s="12"/>
      <c r="D1250" s="12"/>
      <c r="E1250" s="27"/>
      <c r="F1250" s="22"/>
      <c r="G1250" s="22"/>
      <c r="H1250" s="22"/>
      <c r="I1250" s="63"/>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row>
    <row r="1251" spans="2:32">
      <c r="B1251" s="27"/>
      <c r="C1251" s="12"/>
      <c r="D1251" s="12"/>
      <c r="E1251" s="27"/>
      <c r="F1251" s="22"/>
      <c r="G1251" s="22"/>
      <c r="H1251" s="22"/>
      <c r="I1251" s="63"/>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row>
    <row r="1252" spans="2:32">
      <c r="B1252" s="27"/>
      <c r="C1252" s="12"/>
      <c r="D1252" s="12"/>
      <c r="E1252" s="27"/>
      <c r="F1252" s="22"/>
      <c r="G1252" s="22"/>
      <c r="H1252" s="22"/>
      <c r="I1252" s="63"/>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row>
    <row r="1253" spans="2:32">
      <c r="B1253" s="27"/>
      <c r="C1253" s="12"/>
      <c r="D1253" s="12"/>
      <c r="E1253" s="27"/>
      <c r="F1253" s="22"/>
      <c r="G1253" s="22"/>
      <c r="H1253" s="22"/>
      <c r="I1253" s="63"/>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row>
    <row r="1254" spans="2:32">
      <c r="B1254" s="27"/>
      <c r="C1254" s="12"/>
      <c r="D1254" s="12"/>
      <c r="E1254" s="27"/>
      <c r="F1254" s="22"/>
      <c r="G1254" s="22"/>
      <c r="H1254" s="22"/>
      <c r="I1254" s="63"/>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row>
    <row r="1255" spans="2:32">
      <c r="B1255" s="27"/>
      <c r="C1255" s="12"/>
      <c r="D1255" s="12"/>
      <c r="E1255" s="27"/>
      <c r="F1255" s="22"/>
      <c r="G1255" s="22"/>
      <c r="H1255" s="22"/>
      <c r="I1255" s="63"/>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row>
    <row r="1256" spans="2:32">
      <c r="B1256" s="27"/>
      <c r="C1256" s="12"/>
      <c r="D1256" s="12"/>
      <c r="E1256" s="27"/>
      <c r="F1256" s="22"/>
      <c r="G1256" s="22"/>
      <c r="H1256" s="22"/>
      <c r="I1256" s="63"/>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row>
    <row r="1257" spans="2:32">
      <c r="B1257" s="27"/>
      <c r="C1257" s="12"/>
      <c r="D1257" s="12"/>
      <c r="E1257" s="27"/>
      <c r="F1257" s="22"/>
      <c r="G1257" s="22"/>
      <c r="H1257" s="22"/>
      <c r="I1257" s="63"/>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row>
    <row r="1258" spans="2:32">
      <c r="B1258" s="27"/>
      <c r="C1258" s="12"/>
      <c r="D1258" s="12"/>
      <c r="E1258" s="27"/>
      <c r="F1258" s="22"/>
      <c r="G1258" s="22"/>
      <c r="H1258" s="22"/>
      <c r="I1258" s="63"/>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row>
    <row r="1259" spans="2:32">
      <c r="B1259" s="27"/>
      <c r="C1259" s="12"/>
      <c r="D1259" s="12"/>
      <c r="E1259" s="27"/>
      <c r="F1259" s="22"/>
      <c r="G1259" s="22"/>
      <c r="H1259" s="22"/>
      <c r="I1259" s="63"/>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row>
    <row r="1260" spans="2:32">
      <c r="B1260" s="27"/>
      <c r="C1260" s="12"/>
      <c r="D1260" s="12"/>
      <c r="E1260" s="27"/>
      <c r="F1260" s="22"/>
      <c r="G1260" s="22"/>
      <c r="H1260" s="22"/>
      <c r="I1260" s="63"/>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row>
    <row r="1261" spans="2:32">
      <c r="B1261" s="27"/>
      <c r="C1261" s="12"/>
      <c r="D1261" s="12"/>
      <c r="E1261" s="27"/>
      <c r="F1261" s="22"/>
      <c r="G1261" s="22"/>
      <c r="H1261" s="22"/>
      <c r="I1261" s="63"/>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row>
    <row r="1262" spans="2:32">
      <c r="B1262" s="27"/>
      <c r="C1262" s="12"/>
      <c r="D1262" s="12"/>
      <c r="E1262" s="27"/>
      <c r="F1262" s="22"/>
      <c r="G1262" s="22"/>
      <c r="H1262" s="22"/>
      <c r="I1262" s="63"/>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row>
    <row r="1263" spans="2:32">
      <c r="B1263" s="27"/>
      <c r="C1263" s="12"/>
      <c r="D1263" s="12"/>
      <c r="E1263" s="27"/>
      <c r="F1263" s="22"/>
      <c r="G1263" s="22"/>
      <c r="H1263" s="22"/>
      <c r="I1263" s="63"/>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row>
    <row r="1264" spans="2:32">
      <c r="B1264" s="27"/>
      <c r="C1264" s="12"/>
      <c r="D1264" s="12"/>
      <c r="E1264" s="27"/>
      <c r="F1264" s="22"/>
      <c r="G1264" s="22"/>
      <c r="H1264" s="22"/>
      <c r="I1264" s="63"/>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row>
    <row r="1265" spans="2:32">
      <c r="B1265" s="27"/>
      <c r="C1265" s="12"/>
      <c r="D1265" s="12"/>
      <c r="E1265" s="27"/>
      <c r="F1265" s="22"/>
      <c r="G1265" s="22"/>
      <c r="H1265" s="22"/>
      <c r="I1265" s="63"/>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row>
    <row r="1266" spans="2:32">
      <c r="B1266" s="27"/>
      <c r="C1266" s="12"/>
      <c r="D1266" s="12"/>
      <c r="E1266" s="27"/>
      <c r="F1266" s="22"/>
      <c r="G1266" s="22"/>
      <c r="H1266" s="22"/>
      <c r="I1266" s="63"/>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row>
    <row r="1267" spans="2:32">
      <c r="B1267" s="27"/>
      <c r="C1267" s="12"/>
      <c r="D1267" s="12"/>
      <c r="E1267" s="27"/>
      <c r="F1267" s="22"/>
      <c r="G1267" s="22"/>
      <c r="H1267" s="22"/>
      <c r="I1267" s="63"/>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row>
    <row r="1268" spans="2:32">
      <c r="B1268" s="27"/>
      <c r="C1268" s="12"/>
      <c r="D1268" s="12"/>
      <c r="E1268" s="27"/>
      <c r="F1268" s="22"/>
      <c r="G1268" s="22"/>
      <c r="H1268" s="22"/>
      <c r="I1268" s="63"/>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row>
    <row r="1269" spans="2:32">
      <c r="B1269" s="27"/>
      <c r="C1269" s="12"/>
      <c r="D1269" s="12"/>
      <c r="E1269" s="27"/>
      <c r="F1269" s="22"/>
      <c r="G1269" s="22"/>
      <c r="H1269" s="22"/>
      <c r="I1269" s="63"/>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row>
    <row r="1270" spans="2:32">
      <c r="B1270" s="27"/>
      <c r="C1270" s="12"/>
      <c r="D1270" s="12"/>
      <c r="E1270" s="27"/>
      <c r="F1270" s="22"/>
      <c r="G1270" s="22"/>
      <c r="H1270" s="22"/>
      <c r="I1270" s="63"/>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row>
    <row r="1271" spans="2:32">
      <c r="B1271" s="27"/>
      <c r="C1271" s="12"/>
      <c r="D1271" s="12"/>
      <c r="E1271" s="27"/>
      <c r="F1271" s="22"/>
      <c r="G1271" s="22"/>
      <c r="H1271" s="22"/>
      <c r="I1271" s="63"/>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row>
    <row r="1272" spans="2:32">
      <c r="B1272" s="27"/>
      <c r="C1272" s="12"/>
      <c r="D1272" s="12"/>
      <c r="E1272" s="27"/>
      <c r="F1272" s="22"/>
      <c r="G1272" s="22"/>
      <c r="H1272" s="22"/>
      <c r="I1272" s="63"/>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row>
    <row r="1273" spans="2:32">
      <c r="B1273" s="27"/>
      <c r="C1273" s="12"/>
      <c r="D1273" s="12"/>
      <c r="E1273" s="27"/>
      <c r="F1273" s="22"/>
      <c r="G1273" s="22"/>
      <c r="H1273" s="22"/>
      <c r="I1273" s="63"/>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row>
    <row r="1274" spans="2:32">
      <c r="B1274" s="27"/>
      <c r="C1274" s="12"/>
      <c r="D1274" s="12"/>
      <c r="E1274" s="27"/>
      <c r="F1274" s="22"/>
      <c r="G1274" s="22"/>
      <c r="H1274" s="22"/>
      <c r="I1274" s="63"/>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row>
    <row r="1275" spans="2:32">
      <c r="B1275" s="27"/>
      <c r="C1275" s="12"/>
      <c r="D1275" s="12"/>
      <c r="E1275" s="27"/>
      <c r="F1275" s="22"/>
      <c r="G1275" s="22"/>
      <c r="H1275" s="22"/>
      <c r="I1275" s="63"/>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row>
    <row r="1276" spans="2:32">
      <c r="B1276" s="27"/>
      <c r="C1276" s="12"/>
      <c r="D1276" s="12"/>
      <c r="E1276" s="27"/>
      <c r="F1276" s="22"/>
      <c r="G1276" s="22"/>
      <c r="H1276" s="22"/>
      <c r="I1276" s="63"/>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row>
    <row r="1277" spans="2:32">
      <c r="B1277" s="27"/>
      <c r="C1277" s="12"/>
      <c r="D1277" s="12"/>
      <c r="E1277" s="27"/>
      <c r="F1277" s="22"/>
      <c r="G1277" s="22"/>
      <c r="H1277" s="22"/>
      <c r="I1277" s="63"/>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row>
    <row r="1278" spans="2:32">
      <c r="B1278" s="27"/>
      <c r="C1278" s="12"/>
      <c r="D1278" s="12"/>
      <c r="E1278" s="27"/>
      <c r="F1278" s="22"/>
      <c r="G1278" s="22"/>
      <c r="H1278" s="22"/>
      <c r="I1278" s="63"/>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row>
    <row r="1279" spans="2:32">
      <c r="B1279" s="27"/>
      <c r="C1279" s="12"/>
      <c r="D1279" s="12"/>
      <c r="E1279" s="27"/>
      <c r="F1279" s="22"/>
      <c r="G1279" s="22"/>
      <c r="H1279" s="22"/>
      <c r="I1279" s="63"/>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row>
    <row r="1280" spans="2:32">
      <c r="B1280" s="27"/>
      <c r="C1280" s="12"/>
      <c r="D1280" s="12"/>
      <c r="E1280" s="27"/>
      <c r="F1280" s="22"/>
      <c r="G1280" s="22"/>
      <c r="H1280" s="22"/>
      <c r="I1280" s="63"/>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row>
    <row r="1281" spans="2:32">
      <c r="B1281" s="27"/>
      <c r="C1281" s="12"/>
      <c r="D1281" s="12"/>
      <c r="E1281" s="27"/>
      <c r="F1281" s="22"/>
      <c r="G1281" s="22"/>
      <c r="H1281" s="22"/>
      <c r="I1281" s="63"/>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row>
    <row r="1282" spans="2:32">
      <c r="B1282" s="27"/>
      <c r="C1282" s="12"/>
      <c r="D1282" s="12"/>
      <c r="E1282" s="27"/>
      <c r="F1282" s="22"/>
      <c r="G1282" s="22"/>
      <c r="H1282" s="22"/>
      <c r="I1282" s="63"/>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row>
    <row r="1283" spans="2:32">
      <c r="B1283" s="27"/>
      <c r="C1283" s="12"/>
      <c r="D1283" s="12"/>
      <c r="E1283" s="27"/>
      <c r="F1283" s="22"/>
      <c r="G1283" s="22"/>
      <c r="H1283" s="22"/>
      <c r="I1283" s="63"/>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row>
    <row r="1284" spans="2:32">
      <c r="B1284" s="27"/>
      <c r="C1284" s="12"/>
      <c r="D1284" s="12"/>
      <c r="E1284" s="27"/>
      <c r="F1284" s="22"/>
      <c r="G1284" s="22"/>
      <c r="H1284" s="22"/>
      <c r="I1284" s="63"/>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row>
    <row r="1285" spans="2:32">
      <c r="B1285" s="27"/>
      <c r="C1285" s="12"/>
      <c r="D1285" s="12"/>
      <c r="E1285" s="27"/>
      <c r="F1285" s="22"/>
      <c r="G1285" s="22"/>
      <c r="H1285" s="22"/>
      <c r="I1285" s="63"/>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row>
    <row r="1286" spans="2:32">
      <c r="B1286" s="27"/>
      <c r="C1286" s="12"/>
      <c r="D1286" s="12"/>
      <c r="E1286" s="27"/>
      <c r="F1286" s="22"/>
      <c r="G1286" s="22"/>
      <c r="H1286" s="22"/>
      <c r="I1286" s="63"/>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row>
    <row r="1287" spans="2:32">
      <c r="B1287" s="27"/>
      <c r="C1287" s="12"/>
      <c r="D1287" s="12"/>
      <c r="E1287" s="27"/>
      <c r="F1287" s="22"/>
      <c r="G1287" s="22"/>
      <c r="H1287" s="22"/>
      <c r="I1287" s="63"/>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row>
    <row r="1288" spans="2:32">
      <c r="B1288" s="27"/>
      <c r="C1288" s="12"/>
      <c r="D1288" s="12"/>
      <c r="E1288" s="27"/>
      <c r="F1288" s="22"/>
      <c r="G1288" s="22"/>
      <c r="H1288" s="22"/>
      <c r="I1288" s="63"/>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row>
    <row r="1289" spans="2:32">
      <c r="B1289" s="27"/>
      <c r="C1289" s="12"/>
      <c r="D1289" s="12"/>
      <c r="E1289" s="27"/>
      <c r="F1289" s="22"/>
      <c r="G1289" s="22"/>
      <c r="H1289" s="22"/>
      <c r="I1289" s="63"/>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row>
    <row r="1290" spans="2:32">
      <c r="B1290" s="27"/>
      <c r="C1290" s="12"/>
      <c r="D1290" s="12"/>
      <c r="E1290" s="27"/>
      <c r="F1290" s="22"/>
      <c r="G1290" s="22"/>
      <c r="H1290" s="22"/>
      <c r="I1290" s="63"/>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row>
    <row r="1291" spans="2:32">
      <c r="B1291" s="27"/>
      <c r="C1291" s="12"/>
      <c r="D1291" s="12"/>
      <c r="E1291" s="27"/>
      <c r="F1291" s="22"/>
      <c r="G1291" s="22"/>
      <c r="H1291" s="22"/>
      <c r="I1291" s="63"/>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row>
    <row r="1292" spans="2:32">
      <c r="B1292" s="27"/>
      <c r="C1292" s="12"/>
      <c r="D1292" s="12"/>
      <c r="E1292" s="27"/>
      <c r="F1292" s="22"/>
      <c r="G1292" s="22"/>
      <c r="H1292" s="22"/>
      <c r="I1292" s="63"/>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row>
    <row r="1293" spans="2:32">
      <c r="B1293" s="27"/>
      <c r="C1293" s="12"/>
      <c r="D1293" s="12"/>
      <c r="E1293" s="27"/>
      <c r="F1293" s="22"/>
      <c r="G1293" s="22"/>
      <c r="H1293" s="22"/>
      <c r="I1293" s="63"/>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row>
    <row r="1294" spans="2:32">
      <c r="B1294" s="27"/>
      <c r="C1294" s="12"/>
      <c r="D1294" s="12"/>
      <c r="E1294" s="27"/>
      <c r="F1294" s="22"/>
      <c r="G1294" s="22"/>
      <c r="H1294" s="22"/>
      <c r="I1294" s="63"/>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row>
    <row r="1295" spans="2:32">
      <c r="B1295" s="27"/>
      <c r="C1295" s="12"/>
      <c r="D1295" s="12"/>
      <c r="E1295" s="27"/>
      <c r="F1295" s="22"/>
      <c r="G1295" s="22"/>
      <c r="H1295" s="22"/>
      <c r="I1295" s="63"/>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row>
    <row r="1296" spans="2:32">
      <c r="B1296" s="27"/>
      <c r="C1296" s="12"/>
      <c r="D1296" s="12"/>
      <c r="E1296" s="27"/>
      <c r="F1296" s="22"/>
      <c r="G1296" s="22"/>
      <c r="H1296" s="22"/>
      <c r="I1296" s="63"/>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row>
    <row r="1297" spans="2:32">
      <c r="B1297" s="27"/>
      <c r="C1297" s="12"/>
      <c r="D1297" s="12"/>
      <c r="E1297" s="27"/>
      <c r="F1297" s="22"/>
      <c r="G1297" s="22"/>
      <c r="H1297" s="22"/>
      <c r="I1297" s="63"/>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row>
    <row r="1298" spans="2:32">
      <c r="B1298" s="27"/>
      <c r="C1298" s="12"/>
      <c r="D1298" s="12"/>
      <c r="E1298" s="27"/>
      <c r="F1298" s="22"/>
      <c r="G1298" s="22"/>
      <c r="H1298" s="22"/>
      <c r="I1298" s="63"/>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row>
    <row r="1299" spans="2:32">
      <c r="B1299" s="27"/>
      <c r="C1299" s="12"/>
      <c r="D1299" s="12"/>
      <c r="E1299" s="27"/>
      <c r="F1299" s="22"/>
      <c r="G1299" s="22"/>
      <c r="H1299" s="22"/>
      <c r="I1299" s="63"/>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row>
    <row r="1300" spans="2:32">
      <c r="B1300" s="27"/>
      <c r="C1300" s="12"/>
      <c r="D1300" s="12"/>
      <c r="E1300" s="27"/>
      <c r="F1300" s="22"/>
      <c r="G1300" s="22"/>
      <c r="H1300" s="22"/>
      <c r="I1300" s="63"/>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row>
    <row r="1301" spans="2:32">
      <c r="B1301" s="27"/>
      <c r="C1301" s="12"/>
      <c r="D1301" s="12"/>
      <c r="E1301" s="27"/>
      <c r="F1301" s="22"/>
      <c r="G1301" s="22"/>
      <c r="H1301" s="22"/>
      <c r="I1301" s="63"/>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row>
    <row r="1302" spans="2:32">
      <c r="B1302" s="27"/>
      <c r="C1302" s="12"/>
      <c r="D1302" s="12"/>
      <c r="E1302" s="27"/>
      <c r="F1302" s="22"/>
      <c r="G1302" s="22"/>
      <c r="H1302" s="22"/>
      <c r="I1302" s="63"/>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row>
    <row r="1303" spans="2:32">
      <c r="B1303" s="27"/>
      <c r="C1303" s="12"/>
      <c r="D1303" s="12"/>
      <c r="E1303" s="27"/>
      <c r="F1303" s="22"/>
      <c r="G1303" s="22"/>
      <c r="H1303" s="22"/>
      <c r="I1303" s="63"/>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row>
    <row r="1304" spans="2:32">
      <c r="B1304" s="27"/>
      <c r="C1304" s="12"/>
      <c r="D1304" s="12"/>
      <c r="E1304" s="27"/>
      <c r="F1304" s="22"/>
      <c r="G1304" s="22"/>
      <c r="H1304" s="22"/>
      <c r="I1304" s="63"/>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row>
    <row r="1305" spans="2:32">
      <c r="B1305" s="27"/>
      <c r="C1305" s="12"/>
      <c r="D1305" s="12"/>
      <c r="E1305" s="27"/>
      <c r="F1305" s="22"/>
      <c r="G1305" s="22"/>
      <c r="H1305" s="22"/>
      <c r="I1305" s="63"/>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row>
    <row r="1306" spans="2:32">
      <c r="B1306" s="27"/>
      <c r="C1306" s="12"/>
      <c r="D1306" s="12"/>
      <c r="E1306" s="27"/>
      <c r="F1306" s="22"/>
      <c r="G1306" s="22"/>
      <c r="H1306" s="22"/>
      <c r="I1306" s="63"/>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row>
    <row r="1307" spans="2:32">
      <c r="B1307" s="27"/>
      <c r="C1307" s="12"/>
      <c r="D1307" s="12"/>
      <c r="E1307" s="27"/>
      <c r="F1307" s="22"/>
      <c r="G1307" s="22"/>
      <c r="H1307" s="22"/>
      <c r="I1307" s="63"/>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row>
    <row r="1308" spans="2:32">
      <c r="B1308" s="27"/>
      <c r="C1308" s="12"/>
      <c r="D1308" s="12"/>
      <c r="E1308" s="27"/>
      <c r="F1308" s="22"/>
      <c r="G1308" s="22"/>
      <c r="H1308" s="22"/>
      <c r="I1308" s="63"/>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row>
    <row r="1309" spans="2:32">
      <c r="B1309" s="27"/>
      <c r="C1309" s="12"/>
      <c r="D1309" s="12"/>
      <c r="E1309" s="27"/>
      <c r="F1309" s="22"/>
      <c r="G1309" s="22"/>
      <c r="H1309" s="22"/>
      <c r="I1309" s="63"/>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row>
    <row r="1310" spans="2:32">
      <c r="B1310" s="27"/>
      <c r="C1310" s="12"/>
      <c r="D1310" s="12"/>
      <c r="E1310" s="27"/>
      <c r="F1310" s="22"/>
      <c r="G1310" s="22"/>
      <c r="H1310" s="22"/>
      <c r="I1310" s="63"/>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row>
    <row r="1311" spans="2:32">
      <c r="B1311" s="27"/>
      <c r="C1311" s="12"/>
      <c r="D1311" s="12"/>
      <c r="E1311" s="27"/>
      <c r="F1311" s="22"/>
      <c r="G1311" s="22"/>
      <c r="H1311" s="22"/>
      <c r="I1311" s="63"/>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row>
    <row r="1312" spans="2:32">
      <c r="B1312" s="27"/>
      <c r="C1312" s="12"/>
      <c r="D1312" s="12"/>
      <c r="E1312" s="27"/>
      <c r="F1312" s="22"/>
      <c r="G1312" s="22"/>
      <c r="H1312" s="22"/>
      <c r="I1312" s="63"/>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row>
    <row r="1313" spans="2:32">
      <c r="B1313" s="27"/>
      <c r="C1313" s="12"/>
      <c r="D1313" s="12"/>
      <c r="E1313" s="27"/>
      <c r="F1313" s="22"/>
      <c r="G1313" s="22"/>
      <c r="H1313" s="22"/>
      <c r="I1313" s="63"/>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row>
    <row r="1314" spans="2:32">
      <c r="B1314" s="27"/>
      <c r="C1314" s="12"/>
      <c r="D1314" s="12"/>
      <c r="E1314" s="27"/>
      <c r="F1314" s="22"/>
      <c r="G1314" s="22"/>
      <c r="H1314" s="22"/>
      <c r="I1314" s="63"/>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row>
    <row r="1315" spans="2:32">
      <c r="B1315" s="27"/>
      <c r="C1315" s="12"/>
      <c r="D1315" s="12"/>
      <c r="E1315" s="27"/>
      <c r="F1315" s="22"/>
      <c r="G1315" s="22"/>
      <c r="H1315" s="22"/>
      <c r="I1315" s="63"/>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row>
    <row r="1316" spans="2:32">
      <c r="B1316" s="27"/>
      <c r="C1316" s="12"/>
      <c r="D1316" s="12"/>
      <c r="E1316" s="27"/>
      <c r="F1316" s="22"/>
      <c r="G1316" s="22"/>
      <c r="H1316" s="22"/>
      <c r="I1316" s="63"/>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row>
    <row r="1317" spans="2:32">
      <c r="B1317" s="27"/>
      <c r="C1317" s="12"/>
      <c r="D1317" s="12"/>
      <c r="E1317" s="27"/>
      <c r="F1317" s="22"/>
      <c r="G1317" s="22"/>
      <c r="H1317" s="22"/>
      <c r="I1317" s="63"/>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row>
    <row r="1318" spans="2:32">
      <c r="B1318" s="27"/>
      <c r="C1318" s="12"/>
      <c r="D1318" s="12"/>
      <c r="E1318" s="27"/>
      <c r="F1318" s="22"/>
      <c r="G1318" s="22"/>
      <c r="H1318" s="22"/>
      <c r="I1318" s="63"/>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row>
    <row r="1319" spans="2:32">
      <c r="B1319" s="27"/>
      <c r="C1319" s="12"/>
      <c r="D1319" s="12"/>
      <c r="E1319" s="27"/>
      <c r="F1319" s="22"/>
      <c r="G1319" s="22"/>
      <c r="H1319" s="22"/>
      <c r="I1319" s="63"/>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row>
    <row r="1320" spans="2:32">
      <c r="B1320" s="27"/>
      <c r="C1320" s="12"/>
      <c r="D1320" s="12"/>
      <c r="E1320" s="27"/>
      <c r="F1320" s="22"/>
      <c r="G1320" s="22"/>
      <c r="H1320" s="22"/>
      <c r="I1320" s="63"/>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row>
    <row r="1321" spans="2:32">
      <c r="B1321" s="27"/>
      <c r="C1321" s="12"/>
      <c r="D1321" s="12"/>
      <c r="E1321" s="27"/>
      <c r="F1321" s="22"/>
      <c r="G1321" s="22"/>
      <c r="H1321" s="22"/>
      <c r="I1321" s="63"/>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row>
    <row r="1322" spans="2:32">
      <c r="B1322" s="27"/>
      <c r="C1322" s="12"/>
      <c r="D1322" s="12"/>
      <c r="E1322" s="27"/>
      <c r="F1322" s="22"/>
      <c r="G1322" s="22"/>
      <c r="H1322" s="22"/>
      <c r="I1322" s="63"/>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row>
    <row r="1323" spans="2:32">
      <c r="B1323" s="27"/>
      <c r="C1323" s="12"/>
      <c r="D1323" s="12"/>
      <c r="E1323" s="27"/>
      <c r="F1323" s="22"/>
      <c r="G1323" s="22"/>
      <c r="H1323" s="22"/>
      <c r="I1323" s="63"/>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row>
    <row r="1324" spans="2:32">
      <c r="B1324" s="27"/>
      <c r="C1324" s="12"/>
      <c r="D1324" s="12"/>
      <c r="E1324" s="27"/>
      <c r="F1324" s="22"/>
      <c r="G1324" s="22"/>
      <c r="H1324" s="22"/>
      <c r="I1324" s="63"/>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row>
    <row r="1325" spans="2:32">
      <c r="B1325" s="27"/>
      <c r="C1325" s="12"/>
      <c r="D1325" s="12"/>
      <c r="E1325" s="27"/>
      <c r="F1325" s="22"/>
      <c r="G1325" s="22"/>
      <c r="H1325" s="22"/>
      <c r="I1325" s="63"/>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row>
    <row r="1326" spans="2:32">
      <c r="B1326" s="27"/>
      <c r="C1326" s="12"/>
      <c r="D1326" s="12"/>
      <c r="E1326" s="27"/>
      <c r="F1326" s="22"/>
      <c r="G1326" s="22"/>
      <c r="H1326" s="22"/>
      <c r="I1326" s="63"/>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row>
    <row r="1327" spans="2:32">
      <c r="B1327" s="27"/>
      <c r="C1327" s="12"/>
      <c r="D1327" s="12"/>
      <c r="E1327" s="27"/>
      <c r="F1327" s="22"/>
      <c r="G1327" s="22"/>
      <c r="H1327" s="22"/>
      <c r="I1327" s="63"/>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row>
    <row r="1328" spans="2:32">
      <c r="B1328" s="27"/>
      <c r="C1328" s="12"/>
      <c r="D1328" s="12"/>
      <c r="E1328" s="27"/>
      <c r="F1328" s="22"/>
      <c r="G1328" s="22"/>
      <c r="H1328" s="22"/>
      <c r="I1328" s="63"/>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row>
    <row r="1329" spans="2:32">
      <c r="B1329" s="27"/>
      <c r="C1329" s="12"/>
      <c r="D1329" s="12"/>
      <c r="E1329" s="27"/>
      <c r="F1329" s="22"/>
      <c r="G1329" s="22"/>
      <c r="H1329" s="22"/>
      <c r="I1329" s="63"/>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row>
    <row r="1330" spans="2:32">
      <c r="B1330" s="27"/>
      <c r="C1330" s="12"/>
      <c r="D1330" s="12"/>
      <c r="E1330" s="27"/>
      <c r="F1330" s="22"/>
      <c r="G1330" s="22"/>
      <c r="H1330" s="22"/>
      <c r="I1330" s="63"/>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row>
    <row r="1331" spans="2:32">
      <c r="B1331" s="27"/>
      <c r="C1331" s="12"/>
      <c r="D1331" s="12"/>
      <c r="E1331" s="27"/>
      <c r="F1331" s="22"/>
      <c r="G1331" s="22"/>
      <c r="H1331" s="22"/>
      <c r="I1331" s="63"/>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row>
    <row r="1332" spans="2:32">
      <c r="B1332" s="27"/>
      <c r="C1332" s="12"/>
      <c r="D1332" s="12"/>
      <c r="E1332" s="27"/>
      <c r="F1332" s="22"/>
      <c r="G1332" s="22"/>
      <c r="H1332" s="22"/>
      <c r="I1332" s="63"/>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row>
    <row r="1333" spans="2:32">
      <c r="B1333" s="27"/>
      <c r="C1333" s="12"/>
      <c r="D1333" s="12"/>
      <c r="E1333" s="27"/>
      <c r="F1333" s="22"/>
      <c r="G1333" s="22"/>
      <c r="H1333" s="22"/>
      <c r="I1333" s="63"/>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row>
    <row r="1334" spans="2:32">
      <c r="B1334" s="27"/>
      <c r="C1334" s="12"/>
      <c r="D1334" s="12"/>
      <c r="E1334" s="27"/>
      <c r="F1334" s="22"/>
      <c r="G1334" s="22"/>
      <c r="H1334" s="22"/>
      <c r="I1334" s="63"/>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row>
    <row r="1335" spans="2:32">
      <c r="B1335" s="27"/>
      <c r="C1335" s="12"/>
      <c r="D1335" s="12"/>
      <c r="E1335" s="27"/>
      <c r="F1335" s="22"/>
      <c r="G1335" s="22"/>
      <c r="H1335" s="22"/>
      <c r="I1335" s="63"/>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row>
    <row r="1336" spans="2:32">
      <c r="B1336" s="27"/>
      <c r="C1336" s="12"/>
      <c r="D1336" s="12"/>
      <c r="E1336" s="27"/>
      <c r="F1336" s="22"/>
      <c r="G1336" s="22"/>
      <c r="H1336" s="22"/>
      <c r="I1336" s="63"/>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row>
    <row r="1337" spans="2:32">
      <c r="B1337" s="27"/>
      <c r="C1337" s="12"/>
      <c r="D1337" s="12"/>
      <c r="E1337" s="27"/>
      <c r="F1337" s="22"/>
      <c r="G1337" s="22"/>
      <c r="H1337" s="22"/>
      <c r="I1337" s="63"/>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row>
    <row r="1338" spans="2:32">
      <c r="B1338" s="27"/>
      <c r="C1338" s="12"/>
      <c r="D1338" s="12"/>
      <c r="E1338" s="27"/>
      <c r="F1338" s="22"/>
      <c r="G1338" s="22"/>
      <c r="H1338" s="22"/>
      <c r="I1338" s="63"/>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row>
    <row r="1339" spans="2:32">
      <c r="B1339" s="27"/>
      <c r="C1339" s="12"/>
      <c r="D1339" s="12"/>
      <c r="E1339" s="27"/>
      <c r="F1339" s="22"/>
      <c r="G1339" s="22"/>
      <c r="H1339" s="22"/>
      <c r="I1339" s="63"/>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row>
    <row r="1340" spans="2:32">
      <c r="B1340" s="27"/>
      <c r="C1340" s="12"/>
      <c r="D1340" s="12"/>
      <c r="E1340" s="27"/>
      <c r="F1340" s="22"/>
      <c r="G1340" s="22"/>
      <c r="H1340" s="22"/>
      <c r="I1340" s="63"/>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row>
    <row r="1341" spans="2:32">
      <c r="B1341" s="27"/>
      <c r="C1341" s="12"/>
      <c r="D1341" s="12"/>
      <c r="E1341" s="27"/>
      <c r="F1341" s="22"/>
      <c r="G1341" s="22"/>
      <c r="H1341" s="22"/>
      <c r="I1341" s="63"/>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row>
    <row r="1342" spans="2:32">
      <c r="B1342" s="27"/>
      <c r="C1342" s="12"/>
      <c r="D1342" s="12"/>
      <c r="E1342" s="27"/>
      <c r="F1342" s="22"/>
      <c r="G1342" s="22"/>
      <c r="H1342" s="22"/>
      <c r="I1342" s="63"/>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row>
    <row r="1343" spans="2:32">
      <c r="B1343" s="27"/>
      <c r="C1343" s="12"/>
      <c r="D1343" s="12"/>
      <c r="E1343" s="27"/>
      <c r="F1343" s="22"/>
      <c r="G1343" s="22"/>
      <c r="H1343" s="22"/>
      <c r="I1343" s="63"/>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row>
    <row r="1344" spans="2:32">
      <c r="B1344" s="27"/>
      <c r="C1344" s="12"/>
      <c r="D1344" s="12"/>
      <c r="E1344" s="27"/>
      <c r="F1344" s="22"/>
      <c r="G1344" s="22"/>
      <c r="H1344" s="22"/>
      <c r="I1344" s="63"/>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row>
    <row r="1345" spans="2:32">
      <c r="B1345" s="27"/>
      <c r="C1345" s="12"/>
      <c r="D1345" s="12"/>
      <c r="E1345" s="27"/>
      <c r="F1345" s="22"/>
      <c r="G1345" s="22"/>
      <c r="H1345" s="22"/>
      <c r="I1345" s="63"/>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row>
    <row r="1346" spans="2:32">
      <c r="B1346" s="27"/>
      <c r="C1346" s="12"/>
      <c r="D1346" s="12"/>
      <c r="E1346" s="27"/>
      <c r="F1346" s="22"/>
      <c r="G1346" s="22"/>
      <c r="H1346" s="22"/>
      <c r="I1346" s="63"/>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row>
    <row r="1347" spans="2:32">
      <c r="B1347" s="27"/>
      <c r="C1347" s="12"/>
      <c r="D1347" s="12"/>
      <c r="E1347" s="27"/>
      <c r="F1347" s="22"/>
      <c r="G1347" s="22"/>
      <c r="H1347" s="22"/>
      <c r="I1347" s="63"/>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row>
    <row r="1348" spans="2:32">
      <c r="B1348" s="27"/>
      <c r="C1348" s="12"/>
      <c r="D1348" s="12"/>
      <c r="E1348" s="27"/>
      <c r="F1348" s="22"/>
      <c r="G1348" s="22"/>
      <c r="H1348" s="22"/>
      <c r="I1348" s="63"/>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row>
    <row r="1349" spans="2:32">
      <c r="B1349" s="27"/>
      <c r="C1349" s="12"/>
      <c r="D1349" s="12"/>
      <c r="E1349" s="27"/>
      <c r="F1349" s="22"/>
      <c r="G1349" s="22"/>
      <c r="H1349" s="22"/>
      <c r="I1349" s="63"/>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row>
    <row r="1350" spans="2:32">
      <c r="B1350" s="27"/>
      <c r="C1350" s="12"/>
      <c r="D1350" s="12"/>
      <c r="E1350" s="27"/>
      <c r="F1350" s="22"/>
      <c r="G1350" s="22"/>
      <c r="H1350" s="22"/>
      <c r="I1350" s="63"/>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row>
    <row r="1351" spans="2:32">
      <c r="B1351" s="27"/>
      <c r="C1351" s="12"/>
      <c r="D1351" s="12"/>
      <c r="E1351" s="27"/>
      <c r="F1351" s="22"/>
      <c r="G1351" s="22"/>
      <c r="H1351" s="22"/>
      <c r="I1351" s="63"/>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row>
    <row r="1352" spans="2:32">
      <c r="B1352" s="27"/>
      <c r="C1352" s="12"/>
      <c r="D1352" s="12"/>
      <c r="E1352" s="27"/>
      <c r="F1352" s="22"/>
      <c r="G1352" s="22"/>
      <c r="H1352" s="22"/>
      <c r="I1352" s="63"/>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row>
    <row r="1353" spans="2:32">
      <c r="B1353" s="27"/>
      <c r="C1353" s="12"/>
      <c r="D1353" s="12"/>
      <c r="E1353" s="27"/>
      <c r="F1353" s="22"/>
      <c r="G1353" s="22"/>
      <c r="H1353" s="22"/>
      <c r="I1353" s="63"/>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row>
    <row r="1354" spans="2:32">
      <c r="B1354" s="27"/>
      <c r="C1354" s="12"/>
      <c r="D1354" s="12"/>
      <c r="E1354" s="27"/>
      <c r="F1354" s="22"/>
      <c r="G1354" s="22"/>
      <c r="H1354" s="22"/>
      <c r="I1354" s="63"/>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row>
    <row r="1355" spans="2:32">
      <c r="B1355" s="27"/>
      <c r="C1355" s="12"/>
      <c r="D1355" s="12"/>
      <c r="E1355" s="27"/>
      <c r="F1355" s="22"/>
      <c r="G1355" s="22"/>
      <c r="H1355" s="22"/>
      <c r="I1355" s="63"/>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row>
    <row r="1356" spans="2:32">
      <c r="B1356" s="27"/>
      <c r="C1356" s="12"/>
      <c r="D1356" s="12"/>
      <c r="E1356" s="27"/>
      <c r="F1356" s="22"/>
      <c r="G1356" s="22"/>
      <c r="H1356" s="22"/>
      <c r="I1356" s="63"/>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row>
    <row r="1357" spans="2:32">
      <c r="B1357" s="27"/>
      <c r="C1357" s="12"/>
      <c r="D1357" s="12"/>
      <c r="E1357" s="27"/>
      <c r="F1357" s="22"/>
      <c r="G1357" s="22"/>
      <c r="H1357" s="22"/>
      <c r="I1357" s="63"/>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row>
    <row r="1358" spans="2:32">
      <c r="B1358" s="27"/>
      <c r="C1358" s="12"/>
      <c r="D1358" s="12"/>
      <c r="E1358" s="27"/>
      <c r="F1358" s="22"/>
      <c r="G1358" s="22"/>
      <c r="H1358" s="22"/>
      <c r="I1358" s="63"/>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row>
    <row r="1359" spans="2:32">
      <c r="B1359" s="27"/>
      <c r="C1359" s="12"/>
      <c r="D1359" s="12"/>
      <c r="E1359" s="27"/>
      <c r="F1359" s="22"/>
      <c r="G1359" s="22"/>
      <c r="H1359" s="22"/>
      <c r="I1359" s="63"/>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row>
    <row r="1360" spans="2:32">
      <c r="B1360" s="27"/>
      <c r="C1360" s="12"/>
      <c r="D1360" s="12"/>
      <c r="E1360" s="27"/>
      <c r="F1360" s="22"/>
      <c r="G1360" s="22"/>
      <c r="H1360" s="22"/>
      <c r="I1360" s="63"/>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row>
    <row r="1361" spans="2:32">
      <c r="B1361" s="27"/>
      <c r="C1361" s="12"/>
      <c r="D1361" s="12"/>
      <c r="E1361" s="27"/>
      <c r="F1361" s="22"/>
      <c r="G1361" s="22"/>
      <c r="H1361" s="22"/>
      <c r="I1361" s="63"/>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row>
    <row r="1362" spans="2:32">
      <c r="B1362" s="27"/>
      <c r="C1362" s="12"/>
      <c r="D1362" s="12"/>
      <c r="E1362" s="27"/>
      <c r="F1362" s="22"/>
      <c r="G1362" s="22"/>
      <c r="H1362" s="22"/>
      <c r="I1362" s="63"/>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row>
    <row r="1363" spans="2:32">
      <c r="B1363" s="27"/>
      <c r="C1363" s="12"/>
      <c r="D1363" s="12"/>
      <c r="E1363" s="27"/>
      <c r="F1363" s="22"/>
      <c r="G1363" s="22"/>
      <c r="H1363" s="22"/>
      <c r="I1363" s="63"/>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row>
    <row r="1364" spans="2:32">
      <c r="B1364" s="27"/>
      <c r="C1364" s="12"/>
      <c r="D1364" s="12"/>
      <c r="E1364" s="27"/>
      <c r="F1364" s="22"/>
      <c r="G1364" s="22"/>
      <c r="H1364" s="22"/>
      <c r="I1364" s="63"/>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row>
    <row r="1365" spans="2:32">
      <c r="B1365" s="27"/>
      <c r="C1365" s="12"/>
      <c r="D1365" s="12"/>
      <c r="E1365" s="27"/>
      <c r="F1365" s="22"/>
      <c r="G1365" s="22"/>
      <c r="H1365" s="22"/>
      <c r="I1365" s="63"/>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row>
    <row r="1366" spans="2:32">
      <c r="B1366" s="27"/>
      <c r="C1366" s="12"/>
      <c r="D1366" s="12"/>
      <c r="E1366" s="27"/>
      <c r="F1366" s="22"/>
      <c r="G1366" s="22"/>
      <c r="H1366" s="22"/>
      <c r="I1366" s="63"/>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row>
    <row r="1367" spans="2:32">
      <c r="B1367" s="27"/>
      <c r="C1367" s="12"/>
      <c r="D1367" s="12"/>
      <c r="E1367" s="27"/>
      <c r="F1367" s="22"/>
      <c r="G1367" s="22"/>
      <c r="H1367" s="22"/>
      <c r="I1367" s="63"/>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row>
    <row r="1368" spans="2:32">
      <c r="B1368" s="27"/>
      <c r="C1368" s="12"/>
      <c r="D1368" s="12"/>
      <c r="E1368" s="27"/>
      <c r="F1368" s="22"/>
      <c r="G1368" s="22"/>
      <c r="H1368" s="22"/>
      <c r="I1368" s="63"/>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row>
    <row r="1369" spans="2:32">
      <c r="B1369" s="27"/>
      <c r="C1369" s="12"/>
      <c r="D1369" s="12"/>
      <c r="E1369" s="27"/>
      <c r="F1369" s="22"/>
      <c r="G1369" s="22"/>
      <c r="H1369" s="22"/>
      <c r="I1369" s="63"/>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row>
    <row r="1370" spans="2:32">
      <c r="B1370" s="27"/>
      <c r="C1370" s="12"/>
      <c r="D1370" s="12"/>
      <c r="E1370" s="27"/>
      <c r="F1370" s="22"/>
      <c r="G1370" s="22"/>
      <c r="H1370" s="22"/>
      <c r="I1370" s="63"/>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row>
    <row r="1371" spans="2:32">
      <c r="B1371" s="27"/>
      <c r="C1371" s="12"/>
      <c r="D1371" s="12"/>
      <c r="E1371" s="27"/>
      <c r="F1371" s="22"/>
      <c r="G1371" s="22"/>
      <c r="H1371" s="22"/>
      <c r="I1371" s="63"/>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row>
    <row r="1372" spans="2:32">
      <c r="B1372" s="27"/>
      <c r="C1372" s="12"/>
      <c r="D1372" s="12"/>
      <c r="E1372" s="27"/>
      <c r="F1372" s="22"/>
      <c r="G1372" s="22"/>
      <c r="H1372" s="22"/>
      <c r="I1372" s="63"/>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row>
    <row r="1373" spans="2:32">
      <c r="B1373" s="27"/>
      <c r="C1373" s="12"/>
      <c r="D1373" s="12"/>
      <c r="E1373" s="27"/>
      <c r="F1373" s="22"/>
      <c r="G1373" s="22"/>
      <c r="H1373" s="22"/>
      <c r="I1373" s="63"/>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row>
    <row r="1374" spans="2:32">
      <c r="B1374" s="27"/>
      <c r="C1374" s="12"/>
      <c r="D1374" s="12"/>
      <c r="E1374" s="27"/>
      <c r="F1374" s="22"/>
      <c r="G1374" s="22"/>
      <c r="H1374" s="22"/>
      <c r="I1374" s="63"/>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row>
    <row r="1375" spans="2:32">
      <c r="B1375" s="27"/>
      <c r="C1375" s="12"/>
      <c r="D1375" s="12"/>
      <c r="E1375" s="27"/>
      <c r="F1375" s="22"/>
      <c r="G1375" s="22"/>
      <c r="H1375" s="22"/>
      <c r="I1375" s="63"/>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row>
    <row r="1376" spans="2:32">
      <c r="B1376" s="27"/>
      <c r="C1376" s="12"/>
      <c r="D1376" s="12"/>
      <c r="E1376" s="27"/>
      <c r="F1376" s="22"/>
      <c r="G1376" s="22"/>
      <c r="H1376" s="22"/>
      <c r="I1376" s="63"/>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row>
    <row r="1377" spans="2:32">
      <c r="B1377" s="27"/>
      <c r="C1377" s="12"/>
      <c r="D1377" s="12"/>
      <c r="E1377" s="27"/>
      <c r="F1377" s="22"/>
      <c r="G1377" s="22"/>
      <c r="H1377" s="22"/>
      <c r="I1377" s="63"/>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row>
    <row r="1378" spans="2:32">
      <c r="B1378" s="27"/>
      <c r="C1378" s="12"/>
      <c r="D1378" s="12"/>
      <c r="E1378" s="27"/>
      <c r="F1378" s="22"/>
      <c r="G1378" s="22"/>
      <c r="H1378" s="22"/>
      <c r="I1378" s="63"/>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row>
    <row r="1379" spans="2:32">
      <c r="B1379" s="27"/>
      <c r="C1379" s="12"/>
      <c r="D1379" s="12"/>
      <c r="E1379" s="27"/>
      <c r="F1379" s="22"/>
      <c r="G1379" s="22"/>
      <c r="H1379" s="22"/>
      <c r="I1379" s="63"/>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row>
    <row r="1380" spans="2:32">
      <c r="B1380" s="27"/>
      <c r="C1380" s="12"/>
      <c r="D1380" s="12"/>
      <c r="E1380" s="27"/>
      <c r="F1380" s="22"/>
      <c r="G1380" s="22"/>
      <c r="H1380" s="22"/>
      <c r="I1380" s="63"/>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row>
    <row r="1381" spans="2:32">
      <c r="B1381" s="27"/>
      <c r="C1381" s="12"/>
      <c r="D1381" s="12"/>
      <c r="E1381" s="27"/>
      <c r="F1381" s="22"/>
      <c r="G1381" s="22"/>
      <c r="H1381" s="22"/>
      <c r="I1381" s="63"/>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row>
    <row r="1382" spans="2:32">
      <c r="B1382" s="27"/>
      <c r="C1382" s="12"/>
      <c r="D1382" s="12"/>
      <c r="E1382" s="27"/>
      <c r="F1382" s="22"/>
      <c r="G1382" s="22"/>
      <c r="H1382" s="22"/>
      <c r="I1382" s="63"/>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row>
    <row r="1383" spans="2:32">
      <c r="B1383" s="27"/>
      <c r="C1383" s="12"/>
      <c r="D1383" s="12"/>
      <c r="E1383" s="27"/>
      <c r="F1383" s="22"/>
      <c r="G1383" s="22"/>
      <c r="H1383" s="22"/>
      <c r="I1383" s="63"/>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row>
    <row r="1384" spans="2:32">
      <c r="B1384" s="27"/>
      <c r="C1384" s="12"/>
      <c r="D1384" s="12"/>
      <c r="E1384" s="27"/>
      <c r="F1384" s="22"/>
      <c r="G1384" s="22"/>
      <c r="H1384" s="22"/>
      <c r="I1384" s="63"/>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row>
    <row r="1385" spans="2:32">
      <c r="B1385" s="27"/>
      <c r="C1385" s="12"/>
      <c r="D1385" s="12"/>
      <c r="E1385" s="27"/>
      <c r="F1385" s="22"/>
      <c r="G1385" s="22"/>
      <c r="H1385" s="22"/>
      <c r="I1385" s="63"/>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row>
    <row r="1386" spans="2:32">
      <c r="B1386" s="27"/>
      <c r="C1386" s="12"/>
      <c r="D1386" s="12"/>
      <c r="E1386" s="27"/>
      <c r="F1386" s="22"/>
      <c r="G1386" s="22"/>
      <c r="H1386" s="22"/>
      <c r="I1386" s="63"/>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row>
    <row r="1387" spans="2:32">
      <c r="B1387" s="27"/>
      <c r="C1387" s="12"/>
      <c r="D1387" s="12"/>
      <c r="E1387" s="27"/>
      <c r="F1387" s="22"/>
      <c r="G1387" s="22"/>
      <c r="H1387" s="22"/>
      <c r="I1387" s="63"/>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row>
    <row r="1388" spans="2:32">
      <c r="B1388" s="27"/>
      <c r="C1388" s="12"/>
      <c r="D1388" s="12"/>
      <c r="E1388" s="27"/>
      <c r="F1388" s="22"/>
      <c r="G1388" s="22"/>
      <c r="H1388" s="22"/>
      <c r="I1388" s="63"/>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row>
    <row r="1389" spans="2:32">
      <c r="B1389" s="27"/>
      <c r="C1389" s="12"/>
      <c r="D1389" s="12"/>
      <c r="E1389" s="27"/>
      <c r="F1389" s="22"/>
      <c r="G1389" s="22"/>
      <c r="H1389" s="22"/>
      <c r="I1389" s="63"/>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row>
    <row r="1390" spans="2:32">
      <c r="B1390" s="27"/>
      <c r="C1390" s="12"/>
      <c r="D1390" s="12"/>
      <c r="E1390" s="27"/>
      <c r="F1390" s="22"/>
      <c r="G1390" s="22"/>
      <c r="H1390" s="22"/>
      <c r="I1390" s="63"/>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row>
    <row r="1391" spans="2:32">
      <c r="B1391" s="27"/>
      <c r="C1391" s="12"/>
      <c r="D1391" s="12"/>
      <c r="E1391" s="27"/>
      <c r="F1391" s="22"/>
      <c r="G1391" s="22"/>
      <c r="H1391" s="22"/>
      <c r="I1391" s="63"/>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row>
    <row r="1392" spans="2:32">
      <c r="B1392" s="27"/>
      <c r="C1392" s="12"/>
      <c r="D1392" s="12"/>
      <c r="E1392" s="27"/>
      <c r="F1392" s="22"/>
      <c r="G1392" s="22"/>
      <c r="H1392" s="22"/>
      <c r="I1392" s="63"/>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row>
    <row r="1393" spans="2:32">
      <c r="B1393" s="27"/>
      <c r="C1393" s="12"/>
      <c r="D1393" s="12"/>
      <c r="E1393" s="27"/>
      <c r="F1393" s="22"/>
      <c r="G1393" s="22"/>
      <c r="H1393" s="22"/>
      <c r="I1393" s="63"/>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row>
    <row r="1394" spans="2:32">
      <c r="B1394" s="27"/>
      <c r="C1394" s="12"/>
      <c r="D1394" s="12"/>
      <c r="E1394" s="27"/>
      <c r="F1394" s="22"/>
      <c r="G1394" s="22"/>
      <c r="H1394" s="22"/>
      <c r="I1394" s="63"/>
      <c r="J1394" s="12"/>
      <c r="K1394" s="12"/>
      <c r="L1394" s="12"/>
      <c r="M1394" s="12"/>
      <c r="N1394" s="12"/>
      <c r="O1394" s="12"/>
      <c r="P1394" s="12"/>
      <c r="Q1394" s="12"/>
      <c r="R1394" s="12"/>
      <c r="S1394" s="12"/>
      <c r="T1394" s="12"/>
      <c r="U1394" s="12"/>
      <c r="V1394" s="12"/>
      <c r="W1394" s="12"/>
      <c r="X1394" s="12"/>
      <c r="Y1394" s="12"/>
      <c r="Z1394" s="12"/>
      <c r="AA1394" s="12"/>
      <c r="AB1394" s="12"/>
      <c r="AC1394" s="12"/>
      <c r="AD1394" s="12"/>
      <c r="AE1394" s="12"/>
      <c r="AF1394" s="12"/>
    </row>
    <row r="1395" spans="2:32">
      <c r="B1395" s="27"/>
      <c r="C1395" s="12"/>
      <c r="D1395" s="12"/>
      <c r="E1395" s="27"/>
      <c r="F1395" s="22"/>
      <c r="G1395" s="22"/>
      <c r="H1395" s="22"/>
      <c r="I1395" s="63"/>
      <c r="J1395" s="12"/>
      <c r="K1395" s="12"/>
      <c r="L1395" s="12"/>
      <c r="M1395" s="12"/>
      <c r="N1395" s="12"/>
      <c r="O1395" s="12"/>
      <c r="P1395" s="12"/>
      <c r="Q1395" s="12"/>
      <c r="R1395" s="12"/>
      <c r="S1395" s="12"/>
      <c r="T1395" s="12"/>
      <c r="U1395" s="12"/>
      <c r="V1395" s="12"/>
      <c r="W1395" s="12"/>
      <c r="X1395" s="12"/>
      <c r="Y1395" s="12"/>
      <c r="Z1395" s="12"/>
      <c r="AA1395" s="12"/>
      <c r="AB1395" s="12"/>
      <c r="AC1395" s="12"/>
      <c r="AD1395" s="12"/>
      <c r="AE1395" s="12"/>
      <c r="AF1395" s="12"/>
    </row>
    <row r="1396" spans="2:32">
      <c r="B1396" s="27"/>
      <c r="C1396" s="12"/>
      <c r="D1396" s="12"/>
      <c r="E1396" s="27"/>
      <c r="F1396" s="22"/>
      <c r="G1396" s="22"/>
      <c r="H1396" s="22"/>
      <c r="I1396" s="63"/>
      <c r="J1396" s="12"/>
      <c r="K1396" s="12"/>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row>
    <row r="1397" spans="2:32">
      <c r="B1397" s="27"/>
      <c r="C1397" s="12"/>
      <c r="D1397" s="12"/>
      <c r="E1397" s="27"/>
      <c r="F1397" s="22"/>
      <c r="G1397" s="22"/>
      <c r="H1397" s="22"/>
      <c r="I1397" s="63"/>
      <c r="J1397" s="12"/>
      <c r="K1397" s="12"/>
      <c r="L1397" s="12"/>
      <c r="M1397" s="12"/>
      <c r="N1397" s="12"/>
      <c r="O1397" s="12"/>
      <c r="P1397" s="12"/>
      <c r="Q1397" s="12"/>
      <c r="R1397" s="12"/>
      <c r="S1397" s="12"/>
      <c r="T1397" s="12"/>
      <c r="U1397" s="12"/>
      <c r="V1397" s="12"/>
      <c r="W1397" s="12"/>
      <c r="X1397" s="12"/>
      <c r="Y1397" s="12"/>
      <c r="Z1397" s="12"/>
      <c r="AA1397" s="12"/>
      <c r="AB1397" s="12"/>
      <c r="AC1397" s="12"/>
      <c r="AD1397" s="12"/>
      <c r="AE1397" s="12"/>
      <c r="AF1397" s="12"/>
    </row>
    <row r="1398" spans="2:32">
      <c r="B1398" s="27"/>
      <c r="C1398" s="12"/>
      <c r="D1398" s="12"/>
      <c r="E1398" s="27"/>
      <c r="F1398" s="22"/>
      <c r="G1398" s="22"/>
      <c r="H1398" s="22"/>
      <c r="I1398" s="63"/>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row>
    <row r="1399" spans="2:32">
      <c r="B1399" s="27"/>
      <c r="C1399" s="12"/>
      <c r="D1399" s="12"/>
      <c r="E1399" s="27"/>
      <c r="F1399" s="22"/>
      <c r="G1399" s="22"/>
      <c r="H1399" s="22"/>
      <c r="I1399" s="63"/>
      <c r="J1399" s="12"/>
      <c r="K1399" s="12"/>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row>
    <row r="1400" spans="2:32">
      <c r="B1400" s="27"/>
      <c r="C1400" s="12"/>
      <c r="D1400" s="12"/>
      <c r="E1400" s="27"/>
      <c r="F1400" s="22"/>
      <c r="G1400" s="22"/>
      <c r="H1400" s="22"/>
      <c r="I1400" s="63"/>
      <c r="J1400" s="12"/>
      <c r="K1400" s="12"/>
      <c r="L1400" s="12"/>
      <c r="M1400" s="12"/>
      <c r="N1400" s="12"/>
      <c r="O1400" s="12"/>
      <c r="P1400" s="12"/>
      <c r="Q1400" s="12"/>
      <c r="R1400" s="12"/>
      <c r="S1400" s="12"/>
      <c r="T1400" s="12"/>
      <c r="U1400" s="12"/>
      <c r="V1400" s="12"/>
      <c r="W1400" s="12"/>
      <c r="X1400" s="12"/>
      <c r="Y1400" s="12"/>
      <c r="Z1400" s="12"/>
      <c r="AA1400" s="12"/>
      <c r="AB1400" s="12"/>
      <c r="AC1400" s="12"/>
      <c r="AD1400" s="12"/>
      <c r="AE1400" s="12"/>
      <c r="AF1400" s="12"/>
    </row>
    <row r="1401" spans="2:32">
      <c r="B1401" s="27"/>
      <c r="C1401" s="12"/>
      <c r="D1401" s="12"/>
      <c r="E1401" s="27"/>
      <c r="F1401" s="22"/>
      <c r="G1401" s="22"/>
      <c r="H1401" s="22"/>
      <c r="I1401" s="63"/>
      <c r="J1401" s="12"/>
      <c r="K1401" s="12"/>
      <c r="L1401" s="12"/>
      <c r="M1401" s="12"/>
      <c r="N1401" s="12"/>
      <c r="O1401" s="12"/>
      <c r="P1401" s="12"/>
      <c r="Q1401" s="12"/>
      <c r="R1401" s="12"/>
      <c r="S1401" s="12"/>
      <c r="T1401" s="12"/>
      <c r="U1401" s="12"/>
      <c r="V1401" s="12"/>
      <c r="W1401" s="12"/>
      <c r="X1401" s="12"/>
      <c r="Y1401" s="12"/>
      <c r="Z1401" s="12"/>
      <c r="AA1401" s="12"/>
      <c r="AB1401" s="12"/>
      <c r="AC1401" s="12"/>
      <c r="AD1401" s="12"/>
      <c r="AE1401" s="12"/>
      <c r="AF1401" s="12"/>
    </row>
    <row r="1402" spans="2:32">
      <c r="B1402" s="27"/>
      <c r="C1402" s="12"/>
      <c r="D1402" s="12"/>
      <c r="E1402" s="27"/>
      <c r="F1402" s="22"/>
      <c r="G1402" s="22"/>
      <c r="H1402" s="22"/>
      <c r="I1402" s="63"/>
      <c r="J1402" s="12"/>
      <c r="K1402" s="12"/>
      <c r="L1402" s="12"/>
      <c r="M1402" s="12"/>
      <c r="N1402" s="12"/>
      <c r="O1402" s="12"/>
      <c r="P1402" s="12"/>
      <c r="Q1402" s="12"/>
      <c r="R1402" s="12"/>
      <c r="S1402" s="12"/>
      <c r="T1402" s="12"/>
      <c r="U1402" s="12"/>
      <c r="V1402" s="12"/>
      <c r="W1402" s="12"/>
      <c r="X1402" s="12"/>
      <c r="Y1402" s="12"/>
      <c r="Z1402" s="12"/>
      <c r="AA1402" s="12"/>
      <c r="AB1402" s="12"/>
      <c r="AC1402" s="12"/>
      <c r="AD1402" s="12"/>
      <c r="AE1402" s="12"/>
      <c r="AF1402" s="12"/>
    </row>
  </sheetData>
  <mergeCells count="1">
    <mergeCell ref="B2:I2"/>
  </mergeCells>
  <phoneticPr fontId="20" type="noConversion"/>
  <pageMargins left="0.70866141732283472" right="0.70866141732283472" top="0.74803149606299213" bottom="0.74803149606299213" header="0.31496062992125984" footer="0.31496062992125984"/>
  <pageSetup paperSize="9" scale="51" orientation="portrait" r:id="rId1"/>
  <headerFooter>
    <oddHeader>&amp;LMakhado 66kV Subtransmission Line</oddHeader>
    <oddFooter>Page &amp;P of &amp;N</oddFooter>
  </headerFooter>
  <rowBreaks count="2" manualBreakCount="2">
    <brk id="100" max="9" man="1"/>
    <brk id="149"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DDE1D-792B-4ADA-BE0E-79ECE5FA9980}">
  <dimension ref="B1:V77"/>
  <sheetViews>
    <sheetView zoomScale="80" zoomScaleNormal="80" workbookViewId="0">
      <selection activeCell="E7" sqref="E7"/>
    </sheetView>
  </sheetViews>
  <sheetFormatPr defaultColWidth="8.77734375" defaultRowHeight="13.8"/>
  <cols>
    <col min="1" max="1" width="8.77734375" style="1"/>
    <col min="2" max="2" width="8.77734375" style="2"/>
    <col min="3" max="3" width="63.21875" style="1" customWidth="1"/>
    <col min="4" max="4" width="8.77734375" style="1"/>
    <col min="5" max="5" width="12" style="2" customWidth="1"/>
    <col min="6" max="6" width="23.21875" style="2" customWidth="1"/>
    <col min="7" max="7" width="19.77734375" style="2" customWidth="1"/>
    <col min="8" max="8" width="24.21875" style="3" bestFit="1" customWidth="1"/>
    <col min="9" max="16384" width="8.77734375" style="1"/>
  </cols>
  <sheetData>
    <row r="1" spans="2:22" ht="14.4" thickBot="1"/>
    <row r="2" spans="2:22" ht="32.4" customHeight="1" thickBot="1">
      <c r="B2" s="222" t="s">
        <v>364</v>
      </c>
      <c r="C2" s="223"/>
      <c r="D2" s="223"/>
      <c r="E2" s="223"/>
      <c r="F2" s="223"/>
      <c r="G2" s="223"/>
      <c r="H2" s="224"/>
    </row>
    <row r="3" spans="2:22" ht="34.200000000000003" customHeight="1" thickBot="1">
      <c r="B3" s="103" t="s">
        <v>14</v>
      </c>
      <c r="C3" s="48" t="s">
        <v>1</v>
      </c>
      <c r="D3" s="48" t="s">
        <v>15</v>
      </c>
      <c r="E3" s="48" t="s">
        <v>16</v>
      </c>
      <c r="F3" s="151" t="s">
        <v>17</v>
      </c>
      <c r="G3" s="151" t="s">
        <v>305</v>
      </c>
      <c r="H3" s="106" t="s">
        <v>19</v>
      </c>
      <c r="I3" s="12"/>
      <c r="J3" s="12"/>
      <c r="K3" s="12"/>
      <c r="L3" s="12"/>
      <c r="M3" s="12"/>
      <c r="N3" s="12"/>
      <c r="O3" s="12"/>
      <c r="P3" s="12"/>
      <c r="Q3" s="12"/>
      <c r="R3" s="12"/>
      <c r="S3" s="12"/>
      <c r="T3" s="12"/>
      <c r="U3" s="12"/>
      <c r="V3" s="12"/>
    </row>
    <row r="4" spans="2:22">
      <c r="B4" s="108"/>
      <c r="C4" s="135" t="s">
        <v>10</v>
      </c>
      <c r="D4" s="49"/>
      <c r="E4" s="49"/>
      <c r="F4" s="49"/>
      <c r="G4" s="49"/>
      <c r="H4" s="118"/>
      <c r="I4" s="12"/>
      <c r="J4" s="12"/>
      <c r="K4" s="12"/>
      <c r="L4" s="12"/>
      <c r="M4" s="12"/>
      <c r="N4" s="12"/>
      <c r="O4" s="12"/>
      <c r="P4" s="12"/>
      <c r="Q4" s="12"/>
      <c r="R4" s="12"/>
      <c r="S4" s="12"/>
      <c r="T4" s="12"/>
      <c r="U4" s="12"/>
      <c r="V4" s="12"/>
    </row>
    <row r="5" spans="2:22" ht="24.6" customHeight="1">
      <c r="B5" s="97" t="s">
        <v>379</v>
      </c>
      <c r="C5" s="136" t="s">
        <v>306</v>
      </c>
      <c r="D5" s="50"/>
      <c r="E5" s="50"/>
      <c r="F5" s="50"/>
      <c r="G5" s="50"/>
      <c r="H5" s="137"/>
      <c r="I5" s="12"/>
      <c r="J5" s="12"/>
      <c r="K5" s="12"/>
      <c r="L5" s="12"/>
      <c r="M5" s="12"/>
      <c r="N5" s="12"/>
      <c r="O5" s="12"/>
      <c r="P5" s="12"/>
      <c r="Q5" s="12"/>
      <c r="R5" s="12"/>
      <c r="S5" s="12"/>
      <c r="T5" s="12"/>
      <c r="U5" s="12"/>
      <c r="V5" s="12"/>
    </row>
    <row r="6" spans="2:22" ht="29.25" customHeight="1">
      <c r="B6" s="97" t="s">
        <v>252</v>
      </c>
      <c r="C6" s="75" t="s">
        <v>308</v>
      </c>
      <c r="D6" s="50"/>
      <c r="E6" s="50"/>
      <c r="F6" s="138"/>
      <c r="G6" s="138"/>
      <c r="H6" s="139"/>
      <c r="I6" s="12"/>
      <c r="J6" s="12"/>
      <c r="K6" s="12"/>
      <c r="L6" s="12"/>
      <c r="M6" s="12"/>
      <c r="N6" s="12"/>
      <c r="O6" s="12"/>
      <c r="P6" s="12"/>
      <c r="Q6" s="12"/>
      <c r="R6" s="12"/>
      <c r="S6" s="12"/>
      <c r="T6" s="12"/>
      <c r="U6" s="12"/>
      <c r="V6" s="12"/>
    </row>
    <row r="7" spans="2:22" ht="28.2" customHeight="1">
      <c r="B7" s="102" t="s">
        <v>253</v>
      </c>
      <c r="C7" s="76" t="s">
        <v>310</v>
      </c>
      <c r="D7" s="50" t="s">
        <v>182</v>
      </c>
      <c r="E7" s="158">
        <f>ROUNDUP((1720*3*1.2),-2)</f>
        <v>6200</v>
      </c>
      <c r="F7" s="138"/>
      <c r="G7" s="138"/>
      <c r="H7" s="139"/>
      <c r="I7" s="12"/>
      <c r="J7" s="12"/>
      <c r="K7" s="12"/>
      <c r="L7" s="12"/>
      <c r="M7" s="12"/>
      <c r="N7" s="12"/>
      <c r="O7" s="12"/>
      <c r="P7" s="12"/>
      <c r="Q7" s="12"/>
      <c r="R7" s="12"/>
      <c r="S7" s="12"/>
      <c r="T7" s="12"/>
      <c r="U7" s="12"/>
      <c r="V7" s="12"/>
    </row>
    <row r="8" spans="2:22" ht="14.55" customHeight="1">
      <c r="B8" s="97"/>
      <c r="C8" s="75"/>
      <c r="D8" s="50"/>
      <c r="E8" s="172"/>
      <c r="F8" s="138"/>
      <c r="G8" s="138"/>
      <c r="H8" s="139"/>
      <c r="I8" s="12"/>
      <c r="J8" s="12"/>
      <c r="K8" s="12"/>
      <c r="L8" s="12"/>
      <c r="M8" s="12"/>
      <c r="N8" s="12"/>
      <c r="O8" s="12"/>
      <c r="P8" s="12"/>
      <c r="Q8" s="12"/>
      <c r="R8" s="12"/>
      <c r="S8" s="12"/>
      <c r="T8" s="12"/>
      <c r="U8" s="12"/>
      <c r="V8" s="12"/>
    </row>
    <row r="9" spans="2:22" ht="26.25" customHeight="1">
      <c r="B9" s="97" t="s">
        <v>254</v>
      </c>
      <c r="C9" s="75" t="s">
        <v>312</v>
      </c>
      <c r="D9" s="50"/>
      <c r="E9" s="172"/>
      <c r="F9" s="138"/>
      <c r="G9" s="138"/>
      <c r="H9" s="139"/>
      <c r="I9" s="12"/>
      <c r="J9" s="12"/>
      <c r="K9" s="12"/>
      <c r="L9" s="12"/>
      <c r="M9" s="12"/>
      <c r="N9" s="12"/>
      <c r="O9" s="12"/>
      <c r="P9" s="12"/>
      <c r="Q9" s="12"/>
      <c r="R9" s="12"/>
      <c r="S9" s="12"/>
      <c r="T9" s="12"/>
      <c r="U9" s="12"/>
      <c r="V9" s="12"/>
    </row>
    <row r="10" spans="2:22">
      <c r="B10" s="102"/>
      <c r="C10" s="76" t="s">
        <v>313</v>
      </c>
      <c r="D10" s="50"/>
      <c r="E10" s="172"/>
      <c r="F10" s="138"/>
      <c r="G10" s="138"/>
      <c r="H10" s="139"/>
      <c r="I10" s="12"/>
      <c r="J10" s="12"/>
      <c r="K10" s="12"/>
      <c r="L10" s="12"/>
      <c r="M10" s="12"/>
      <c r="N10" s="12"/>
      <c r="O10" s="12"/>
      <c r="P10" s="12"/>
      <c r="Q10" s="12"/>
      <c r="R10" s="12"/>
      <c r="S10" s="12"/>
      <c r="T10" s="12"/>
      <c r="U10" s="12"/>
      <c r="V10" s="12"/>
    </row>
    <row r="11" spans="2:22" ht="26.55" customHeight="1">
      <c r="B11" s="102" t="s">
        <v>146</v>
      </c>
      <c r="C11" s="76" t="s">
        <v>315</v>
      </c>
      <c r="D11" s="50" t="s">
        <v>90</v>
      </c>
      <c r="E11" s="172">
        <v>3</v>
      </c>
      <c r="F11" s="138"/>
      <c r="G11" s="138"/>
      <c r="H11" s="139"/>
      <c r="I11" s="12"/>
      <c r="J11" s="12"/>
      <c r="K11" s="12"/>
      <c r="L11" s="12"/>
      <c r="M11" s="12"/>
      <c r="N11" s="12"/>
      <c r="O11" s="12"/>
      <c r="P11" s="12"/>
      <c r="Q11" s="12"/>
      <c r="R11" s="12"/>
      <c r="S11" s="12"/>
      <c r="T11" s="12"/>
      <c r="U11" s="12"/>
      <c r="V11" s="12"/>
    </row>
    <row r="12" spans="2:22" ht="26.55" customHeight="1">
      <c r="B12" s="102" t="s">
        <v>255</v>
      </c>
      <c r="C12" s="77" t="s">
        <v>317</v>
      </c>
      <c r="D12" s="50" t="s">
        <v>90</v>
      </c>
      <c r="E12" s="172">
        <f>11*2*3</f>
        <v>66</v>
      </c>
      <c r="F12" s="138"/>
      <c r="G12" s="138"/>
      <c r="H12" s="139"/>
      <c r="I12" s="12"/>
      <c r="J12" s="12"/>
      <c r="K12" s="12"/>
      <c r="L12" s="12"/>
      <c r="M12" s="12"/>
      <c r="N12" s="12"/>
      <c r="O12" s="12"/>
      <c r="P12" s="12"/>
      <c r="Q12" s="12"/>
      <c r="R12" s="12"/>
      <c r="S12" s="12"/>
      <c r="T12" s="12"/>
      <c r="U12" s="12"/>
      <c r="V12" s="12"/>
    </row>
    <row r="13" spans="2:22">
      <c r="B13" s="102"/>
      <c r="C13" s="77"/>
      <c r="D13" s="50"/>
      <c r="E13" s="172"/>
      <c r="F13" s="138"/>
      <c r="G13" s="138"/>
      <c r="H13" s="139"/>
      <c r="I13" s="12"/>
      <c r="J13" s="12"/>
      <c r="K13" s="12"/>
      <c r="L13" s="12"/>
      <c r="M13" s="12"/>
      <c r="N13" s="12"/>
      <c r="O13" s="12"/>
      <c r="P13" s="12"/>
      <c r="Q13" s="12"/>
      <c r="R13" s="12"/>
      <c r="S13" s="12"/>
      <c r="T13" s="12"/>
      <c r="U13" s="12"/>
      <c r="V13" s="12"/>
    </row>
    <row r="14" spans="2:22">
      <c r="B14" s="97" t="s">
        <v>256</v>
      </c>
      <c r="C14" s="136" t="s">
        <v>319</v>
      </c>
      <c r="D14" s="50"/>
      <c r="E14" s="172"/>
      <c r="F14" s="138"/>
      <c r="G14" s="138"/>
      <c r="H14" s="139"/>
      <c r="I14" s="12"/>
      <c r="J14" s="12"/>
      <c r="K14" s="12"/>
      <c r="L14" s="12"/>
      <c r="M14" s="12"/>
      <c r="N14" s="12"/>
      <c r="O14" s="12"/>
      <c r="P14" s="12"/>
      <c r="Q14" s="12"/>
      <c r="R14" s="12"/>
      <c r="S14" s="12"/>
      <c r="T14" s="12"/>
      <c r="U14" s="12"/>
      <c r="V14" s="12"/>
    </row>
    <row r="15" spans="2:22">
      <c r="B15" s="102"/>
      <c r="C15" s="77" t="s">
        <v>320</v>
      </c>
      <c r="D15" s="50"/>
      <c r="E15" s="172"/>
      <c r="F15" s="138"/>
      <c r="G15" s="138"/>
      <c r="H15" s="139"/>
      <c r="I15" s="12"/>
      <c r="J15" s="12"/>
      <c r="K15" s="12"/>
      <c r="L15" s="12"/>
      <c r="M15" s="12"/>
      <c r="N15" s="12"/>
      <c r="O15" s="12"/>
      <c r="P15" s="12"/>
      <c r="Q15" s="12"/>
      <c r="R15" s="12"/>
      <c r="S15" s="12"/>
      <c r="T15" s="12"/>
      <c r="U15" s="12"/>
      <c r="V15" s="12"/>
    </row>
    <row r="16" spans="2:22" ht="31.2" customHeight="1">
      <c r="B16" s="102" t="s">
        <v>154</v>
      </c>
      <c r="C16" s="77" t="s">
        <v>322</v>
      </c>
      <c r="D16" s="50" t="s">
        <v>90</v>
      </c>
      <c r="E16" s="172">
        <v>3</v>
      </c>
      <c r="F16" s="138"/>
      <c r="G16" s="138"/>
      <c r="H16" s="139"/>
      <c r="I16" s="12"/>
      <c r="J16" s="12"/>
      <c r="K16" s="12"/>
      <c r="L16" s="12"/>
      <c r="M16" s="12"/>
      <c r="N16" s="12"/>
      <c r="O16" s="12"/>
      <c r="P16" s="12"/>
      <c r="Q16" s="12"/>
      <c r="R16" s="12"/>
      <c r="S16" s="12"/>
      <c r="T16" s="12"/>
      <c r="U16" s="12"/>
      <c r="V16" s="12"/>
    </row>
    <row r="17" spans="2:22">
      <c r="B17" s="102"/>
      <c r="C17" s="77"/>
      <c r="D17" s="50"/>
      <c r="E17" s="172"/>
      <c r="F17" s="138"/>
      <c r="G17" s="138"/>
      <c r="H17" s="139"/>
      <c r="I17" s="12"/>
      <c r="J17" s="12"/>
      <c r="K17" s="12"/>
      <c r="L17" s="12"/>
      <c r="M17" s="12"/>
      <c r="N17" s="12"/>
      <c r="O17" s="12"/>
      <c r="P17" s="12"/>
      <c r="Q17" s="12"/>
      <c r="R17" s="12"/>
      <c r="S17" s="12"/>
      <c r="T17" s="12"/>
      <c r="U17" s="12"/>
      <c r="V17" s="12"/>
    </row>
    <row r="18" spans="2:22">
      <c r="B18" s="97" t="s">
        <v>257</v>
      </c>
      <c r="C18" s="75" t="s">
        <v>324</v>
      </c>
      <c r="D18" s="50"/>
      <c r="E18" s="172"/>
      <c r="F18" s="138"/>
      <c r="G18" s="138"/>
      <c r="H18" s="139"/>
      <c r="I18" s="12"/>
      <c r="J18" s="12"/>
      <c r="K18" s="12"/>
      <c r="L18" s="12"/>
      <c r="M18" s="12"/>
      <c r="N18" s="12"/>
      <c r="O18" s="12"/>
      <c r="P18" s="12"/>
      <c r="Q18" s="12"/>
      <c r="R18" s="12"/>
      <c r="S18" s="12"/>
      <c r="T18" s="12"/>
      <c r="U18" s="12"/>
      <c r="V18" s="12"/>
    </row>
    <row r="19" spans="2:22">
      <c r="B19" s="102"/>
      <c r="C19" s="76" t="s">
        <v>325</v>
      </c>
      <c r="D19" s="50"/>
      <c r="E19" s="172"/>
      <c r="F19" s="138"/>
      <c r="G19" s="138"/>
      <c r="H19" s="139"/>
      <c r="I19" s="12"/>
      <c r="J19" s="12"/>
      <c r="K19" s="12"/>
      <c r="L19" s="12"/>
      <c r="M19" s="12"/>
      <c r="N19" s="12"/>
      <c r="O19" s="12"/>
      <c r="P19" s="12"/>
      <c r="Q19" s="12"/>
      <c r="R19" s="12"/>
      <c r="S19" s="12"/>
      <c r="T19" s="12"/>
      <c r="U19" s="12"/>
      <c r="V19" s="12"/>
    </row>
    <row r="20" spans="2:22" ht="30.6" customHeight="1">
      <c r="B20" s="102" t="s">
        <v>258</v>
      </c>
      <c r="C20" s="77" t="s">
        <v>327</v>
      </c>
      <c r="D20" s="50" t="s">
        <v>90</v>
      </c>
      <c r="E20" s="172">
        <v>4</v>
      </c>
      <c r="F20" s="138"/>
      <c r="G20" s="138"/>
      <c r="H20" s="139"/>
      <c r="I20" s="12"/>
      <c r="J20" s="12"/>
      <c r="K20" s="12"/>
      <c r="L20" s="12"/>
      <c r="M20" s="12"/>
      <c r="N20" s="12"/>
      <c r="O20" s="12"/>
      <c r="P20" s="12"/>
      <c r="Q20" s="12"/>
      <c r="R20" s="12"/>
      <c r="S20" s="12"/>
      <c r="T20" s="12"/>
      <c r="U20" s="12"/>
      <c r="V20" s="12"/>
    </row>
    <row r="21" spans="2:22">
      <c r="B21" s="102"/>
      <c r="C21" s="77"/>
      <c r="D21" s="50"/>
      <c r="E21" s="172"/>
      <c r="F21" s="138"/>
      <c r="G21" s="138"/>
      <c r="H21" s="139"/>
      <c r="I21" s="12"/>
      <c r="J21" s="12"/>
      <c r="K21" s="12"/>
      <c r="L21" s="12"/>
      <c r="M21" s="12"/>
      <c r="N21" s="12"/>
      <c r="O21" s="12"/>
      <c r="P21" s="12"/>
      <c r="Q21" s="12"/>
      <c r="R21" s="12"/>
      <c r="S21" s="12"/>
      <c r="T21" s="12"/>
      <c r="U21" s="12"/>
      <c r="V21" s="12"/>
    </row>
    <row r="22" spans="2:22">
      <c r="B22" s="102"/>
      <c r="C22" s="77"/>
      <c r="D22" s="50"/>
      <c r="E22" s="172"/>
      <c r="F22" s="138"/>
      <c r="G22" s="138"/>
      <c r="H22" s="139"/>
      <c r="I22" s="12"/>
      <c r="J22" s="12"/>
      <c r="K22" s="12"/>
      <c r="L22" s="12"/>
      <c r="M22" s="12"/>
      <c r="N22" s="12"/>
      <c r="O22" s="12"/>
      <c r="P22" s="12"/>
      <c r="Q22" s="12"/>
      <c r="R22" s="12"/>
      <c r="S22" s="12"/>
      <c r="T22" s="12"/>
      <c r="U22" s="12"/>
      <c r="V22" s="12"/>
    </row>
    <row r="23" spans="2:22">
      <c r="B23" s="97" t="s">
        <v>380</v>
      </c>
      <c r="C23" s="136" t="s">
        <v>328</v>
      </c>
      <c r="D23" s="50"/>
      <c r="E23" s="172"/>
      <c r="F23" s="138"/>
      <c r="G23" s="138"/>
      <c r="H23" s="139"/>
      <c r="I23" s="12"/>
      <c r="J23" s="12"/>
      <c r="K23" s="12"/>
      <c r="L23" s="12"/>
      <c r="M23" s="12"/>
      <c r="N23" s="12"/>
      <c r="O23" s="12"/>
      <c r="P23" s="12"/>
      <c r="Q23" s="12"/>
      <c r="R23" s="12"/>
      <c r="S23" s="12"/>
      <c r="T23" s="12"/>
      <c r="U23" s="12"/>
      <c r="V23" s="12"/>
    </row>
    <row r="24" spans="2:22" ht="28.2" customHeight="1">
      <c r="B24" s="102" t="s">
        <v>381</v>
      </c>
      <c r="C24" s="76" t="s">
        <v>329</v>
      </c>
      <c r="D24" s="50" t="s">
        <v>90</v>
      </c>
      <c r="E24" s="172">
        <f>11*3</f>
        <v>33</v>
      </c>
      <c r="F24" s="138"/>
      <c r="G24" s="138"/>
      <c r="H24" s="139"/>
      <c r="I24" s="12"/>
      <c r="J24" s="12"/>
      <c r="K24" s="12"/>
      <c r="L24" s="12"/>
      <c r="M24" s="12"/>
      <c r="N24" s="12"/>
      <c r="O24" s="12"/>
      <c r="P24" s="12"/>
      <c r="Q24" s="12"/>
      <c r="R24" s="12"/>
      <c r="S24" s="12"/>
      <c r="T24" s="12"/>
      <c r="U24" s="12"/>
      <c r="V24" s="12"/>
    </row>
    <row r="25" spans="2:22">
      <c r="B25" s="102"/>
      <c r="C25" s="76"/>
      <c r="D25" s="50"/>
      <c r="E25" s="172"/>
      <c r="F25" s="138"/>
      <c r="G25" s="138"/>
      <c r="H25" s="139"/>
      <c r="I25" s="12"/>
      <c r="J25" s="12"/>
      <c r="K25" s="12"/>
      <c r="L25" s="12"/>
      <c r="M25" s="12"/>
      <c r="N25" s="12"/>
      <c r="O25" s="12"/>
      <c r="P25" s="12"/>
      <c r="Q25" s="12"/>
      <c r="R25" s="12"/>
      <c r="S25" s="12"/>
      <c r="T25" s="12"/>
      <c r="U25" s="12"/>
      <c r="V25" s="12"/>
    </row>
    <row r="26" spans="2:22">
      <c r="B26" s="97" t="s">
        <v>382</v>
      </c>
      <c r="C26" s="136" t="s">
        <v>330</v>
      </c>
      <c r="D26" s="50"/>
      <c r="E26" s="172"/>
      <c r="F26" s="138"/>
      <c r="G26" s="138"/>
      <c r="H26" s="139"/>
      <c r="I26" s="12"/>
      <c r="J26" s="12"/>
      <c r="K26" s="12"/>
      <c r="L26" s="12"/>
      <c r="M26" s="12"/>
      <c r="N26" s="12"/>
      <c r="O26" s="12"/>
      <c r="P26" s="12"/>
      <c r="Q26" s="12"/>
      <c r="R26" s="12"/>
      <c r="S26" s="12"/>
      <c r="T26" s="12"/>
      <c r="U26" s="12"/>
      <c r="V26" s="12"/>
    </row>
    <row r="27" spans="2:22">
      <c r="B27" s="102"/>
      <c r="C27" s="77" t="s">
        <v>331</v>
      </c>
      <c r="D27" s="50"/>
      <c r="E27" s="172"/>
      <c r="F27" s="138"/>
      <c r="G27" s="138"/>
      <c r="H27" s="139"/>
      <c r="I27" s="12"/>
      <c r="J27" s="12"/>
      <c r="K27" s="12"/>
      <c r="L27" s="12"/>
      <c r="M27" s="12"/>
      <c r="N27" s="12"/>
      <c r="O27" s="12"/>
      <c r="P27" s="12"/>
      <c r="Q27" s="12"/>
      <c r="R27" s="12"/>
      <c r="S27" s="12"/>
      <c r="T27" s="12"/>
      <c r="U27" s="12"/>
      <c r="V27" s="12"/>
    </row>
    <row r="28" spans="2:22" ht="37.950000000000003" customHeight="1">
      <c r="B28" s="102" t="s">
        <v>383</v>
      </c>
      <c r="C28" s="77" t="s">
        <v>332</v>
      </c>
      <c r="D28" s="50" t="s">
        <v>90</v>
      </c>
      <c r="E28" s="172">
        <f>6*11</f>
        <v>66</v>
      </c>
      <c r="F28" s="138"/>
      <c r="G28" s="138"/>
      <c r="H28" s="139"/>
      <c r="I28" s="12"/>
      <c r="J28" s="12"/>
      <c r="K28" s="12"/>
      <c r="L28" s="12"/>
      <c r="M28" s="12"/>
      <c r="N28" s="12"/>
      <c r="O28" s="12"/>
      <c r="P28" s="12"/>
      <c r="Q28" s="12"/>
      <c r="R28" s="12"/>
      <c r="S28" s="12"/>
      <c r="T28" s="12"/>
      <c r="U28" s="12"/>
      <c r="V28" s="12"/>
    </row>
    <row r="29" spans="2:22">
      <c r="B29" s="102"/>
      <c r="C29" s="77"/>
      <c r="D29" s="50"/>
      <c r="E29" s="172"/>
      <c r="F29" s="138"/>
      <c r="G29" s="138"/>
      <c r="H29" s="139"/>
      <c r="I29" s="12"/>
      <c r="J29" s="12"/>
      <c r="K29" s="12"/>
      <c r="L29" s="12"/>
      <c r="M29" s="12"/>
      <c r="N29" s="12"/>
      <c r="O29" s="12"/>
      <c r="P29" s="12"/>
      <c r="Q29" s="12"/>
      <c r="R29" s="12"/>
      <c r="S29" s="12"/>
      <c r="T29" s="12"/>
      <c r="U29" s="12"/>
      <c r="V29" s="12"/>
    </row>
    <row r="30" spans="2:22">
      <c r="B30" s="102"/>
      <c r="C30" s="76"/>
      <c r="D30" s="50"/>
      <c r="E30" s="172"/>
      <c r="F30" s="138"/>
      <c r="G30" s="138"/>
      <c r="H30" s="139"/>
      <c r="I30" s="12"/>
      <c r="J30" s="12"/>
      <c r="K30" s="12"/>
      <c r="L30" s="12"/>
      <c r="M30" s="12"/>
      <c r="N30" s="12"/>
      <c r="O30" s="12"/>
      <c r="P30" s="12"/>
      <c r="Q30" s="12"/>
      <c r="R30" s="12"/>
      <c r="S30" s="12"/>
      <c r="T30" s="12"/>
      <c r="U30" s="12"/>
      <c r="V30" s="12"/>
    </row>
    <row r="31" spans="2:22">
      <c r="B31" s="97" t="s">
        <v>384</v>
      </c>
      <c r="C31" s="75" t="s">
        <v>333</v>
      </c>
      <c r="D31" s="50"/>
      <c r="E31" s="172"/>
      <c r="F31" s="138"/>
      <c r="G31" s="138"/>
      <c r="H31" s="139"/>
      <c r="I31" s="12"/>
      <c r="J31" s="12"/>
      <c r="K31" s="12"/>
      <c r="L31" s="12"/>
      <c r="M31" s="12"/>
      <c r="N31" s="12"/>
      <c r="O31" s="12"/>
      <c r="P31" s="12"/>
      <c r="Q31" s="12"/>
      <c r="R31" s="12"/>
      <c r="S31" s="12"/>
      <c r="T31" s="12"/>
      <c r="U31" s="12"/>
      <c r="V31" s="12"/>
    </row>
    <row r="32" spans="2:22" ht="40.200000000000003" customHeight="1">
      <c r="B32" s="102" t="s">
        <v>385</v>
      </c>
      <c r="C32" s="77" t="s">
        <v>334</v>
      </c>
      <c r="D32" s="50" t="s">
        <v>90</v>
      </c>
      <c r="E32" s="172">
        <v>11</v>
      </c>
      <c r="F32" s="138"/>
      <c r="G32" s="138"/>
      <c r="H32" s="139"/>
      <c r="I32" s="12"/>
      <c r="J32" s="12"/>
      <c r="K32" s="12"/>
      <c r="L32" s="12"/>
      <c r="M32" s="12"/>
      <c r="N32" s="12"/>
      <c r="O32" s="12"/>
      <c r="P32" s="12"/>
      <c r="Q32" s="12"/>
      <c r="R32" s="12"/>
      <c r="S32" s="12"/>
      <c r="T32" s="12"/>
      <c r="U32" s="12"/>
      <c r="V32" s="12"/>
    </row>
    <row r="33" spans="2:22">
      <c r="B33" s="102"/>
      <c r="C33" s="77"/>
      <c r="D33" s="50"/>
      <c r="E33" s="172"/>
      <c r="F33" s="138"/>
      <c r="G33" s="138"/>
      <c r="H33" s="139"/>
      <c r="I33" s="12"/>
      <c r="J33" s="12"/>
      <c r="K33" s="12"/>
      <c r="L33" s="12"/>
      <c r="M33" s="12"/>
      <c r="N33" s="12"/>
      <c r="O33" s="12"/>
      <c r="P33" s="12"/>
      <c r="Q33" s="12"/>
      <c r="R33" s="12"/>
      <c r="S33" s="12"/>
      <c r="T33" s="12"/>
      <c r="U33" s="12"/>
      <c r="V33" s="12"/>
    </row>
    <row r="34" spans="2:22">
      <c r="B34" s="97" t="s">
        <v>386</v>
      </c>
      <c r="C34" s="136" t="s">
        <v>335</v>
      </c>
      <c r="D34" s="50"/>
      <c r="E34" s="172"/>
      <c r="F34" s="138"/>
      <c r="G34" s="138"/>
      <c r="H34" s="139"/>
      <c r="I34" s="12"/>
      <c r="J34" s="12"/>
      <c r="K34" s="12"/>
      <c r="L34" s="12"/>
      <c r="M34" s="12"/>
      <c r="N34" s="12"/>
      <c r="O34" s="12"/>
      <c r="P34" s="12"/>
      <c r="Q34" s="12"/>
      <c r="R34" s="12"/>
      <c r="S34" s="12"/>
      <c r="T34" s="12"/>
      <c r="U34" s="12"/>
      <c r="V34" s="12"/>
    </row>
    <row r="35" spans="2:22" ht="28.95" customHeight="1">
      <c r="B35" s="102" t="s">
        <v>387</v>
      </c>
      <c r="C35" s="76" t="s">
        <v>336</v>
      </c>
      <c r="D35" s="50" t="s">
        <v>90</v>
      </c>
      <c r="E35" s="172">
        <v>1</v>
      </c>
      <c r="F35" s="138"/>
      <c r="G35" s="138"/>
      <c r="H35" s="139"/>
      <c r="I35" s="12"/>
      <c r="J35" s="12"/>
      <c r="K35" s="12"/>
      <c r="L35" s="12"/>
      <c r="M35" s="12"/>
      <c r="N35" s="12"/>
      <c r="O35" s="12"/>
      <c r="P35" s="12"/>
      <c r="Q35" s="12"/>
      <c r="R35" s="12"/>
      <c r="S35" s="12"/>
      <c r="T35" s="12"/>
      <c r="U35" s="12"/>
      <c r="V35" s="12"/>
    </row>
    <row r="36" spans="2:22">
      <c r="B36" s="102"/>
      <c r="C36" s="77"/>
      <c r="D36" s="50"/>
      <c r="E36" s="172"/>
      <c r="F36" s="138"/>
      <c r="G36" s="138"/>
      <c r="H36" s="139"/>
      <c r="I36" s="12"/>
      <c r="J36" s="12"/>
      <c r="K36" s="12"/>
      <c r="L36" s="12"/>
      <c r="M36" s="12"/>
      <c r="N36" s="12"/>
      <c r="O36" s="12"/>
      <c r="P36" s="12"/>
      <c r="Q36" s="12"/>
      <c r="R36" s="12"/>
      <c r="S36" s="12"/>
      <c r="T36" s="12"/>
      <c r="U36" s="12"/>
      <c r="V36" s="12"/>
    </row>
    <row r="37" spans="2:22">
      <c r="B37" s="97" t="s">
        <v>388</v>
      </c>
      <c r="C37" s="75" t="s">
        <v>337</v>
      </c>
      <c r="D37" s="50"/>
      <c r="E37" s="172"/>
      <c r="F37" s="138"/>
      <c r="G37" s="138"/>
      <c r="H37" s="139"/>
      <c r="I37" s="12"/>
      <c r="J37" s="12"/>
      <c r="K37" s="12"/>
      <c r="L37" s="12"/>
      <c r="M37" s="12"/>
      <c r="N37" s="12"/>
      <c r="O37" s="12"/>
      <c r="P37" s="12"/>
      <c r="Q37" s="12"/>
      <c r="R37" s="12"/>
      <c r="S37" s="12"/>
      <c r="T37" s="12"/>
      <c r="U37" s="12"/>
      <c r="V37" s="12"/>
    </row>
    <row r="38" spans="2:22" ht="64.2" customHeight="1">
      <c r="B38" s="102"/>
      <c r="C38" s="76" t="s">
        <v>338</v>
      </c>
      <c r="D38" s="50"/>
      <c r="E38" s="172"/>
      <c r="F38" s="138"/>
      <c r="G38" s="138"/>
      <c r="H38" s="139"/>
      <c r="I38" s="12"/>
      <c r="J38" s="12"/>
      <c r="K38" s="12"/>
      <c r="L38" s="12"/>
      <c r="M38" s="12"/>
      <c r="N38" s="12"/>
      <c r="O38" s="12"/>
      <c r="P38" s="12"/>
      <c r="Q38" s="12"/>
      <c r="R38" s="12"/>
      <c r="S38" s="12"/>
      <c r="T38" s="12"/>
      <c r="U38" s="12"/>
      <c r="V38" s="12"/>
    </row>
    <row r="39" spans="2:22">
      <c r="B39" s="102"/>
      <c r="C39" s="77"/>
      <c r="D39" s="50"/>
      <c r="E39" s="172"/>
      <c r="F39" s="138"/>
      <c r="G39" s="138"/>
      <c r="H39" s="139"/>
      <c r="I39" s="12"/>
      <c r="J39" s="12"/>
      <c r="K39" s="12"/>
      <c r="L39" s="12"/>
      <c r="M39" s="12"/>
      <c r="N39" s="12"/>
      <c r="O39" s="12"/>
      <c r="P39" s="12"/>
      <c r="Q39" s="12"/>
      <c r="R39" s="12"/>
      <c r="S39" s="12"/>
      <c r="T39" s="12"/>
      <c r="U39" s="12"/>
      <c r="V39" s="12"/>
    </row>
    <row r="40" spans="2:22" ht="31.95" customHeight="1">
      <c r="B40" s="102" t="s">
        <v>389</v>
      </c>
      <c r="C40" s="66" t="s">
        <v>339</v>
      </c>
      <c r="D40" s="50" t="s">
        <v>25</v>
      </c>
      <c r="E40" s="172">
        <v>1</v>
      </c>
      <c r="F40" s="138"/>
      <c r="G40" s="138"/>
      <c r="H40" s="139"/>
      <c r="I40" s="12"/>
      <c r="J40" s="12"/>
      <c r="K40" s="12"/>
      <c r="L40" s="12"/>
      <c r="M40" s="12"/>
      <c r="N40" s="12"/>
      <c r="O40" s="12"/>
      <c r="P40" s="12"/>
      <c r="Q40" s="12"/>
      <c r="R40" s="12"/>
      <c r="S40" s="12"/>
      <c r="T40" s="12"/>
      <c r="U40" s="12"/>
      <c r="V40" s="12"/>
    </row>
    <row r="41" spans="2:22" ht="31.95" customHeight="1">
      <c r="B41" s="102" t="s">
        <v>390</v>
      </c>
      <c r="C41" s="66" t="s">
        <v>340</v>
      </c>
      <c r="D41" s="50" t="s">
        <v>25</v>
      </c>
      <c r="E41" s="172">
        <v>1</v>
      </c>
      <c r="F41" s="138"/>
      <c r="G41" s="138"/>
      <c r="H41" s="139"/>
      <c r="I41" s="12"/>
      <c r="J41" s="12"/>
      <c r="K41" s="12"/>
      <c r="L41" s="12"/>
      <c r="M41" s="12"/>
      <c r="N41" s="12"/>
      <c r="O41" s="12"/>
      <c r="P41" s="12"/>
      <c r="Q41" s="12"/>
      <c r="R41" s="12"/>
      <c r="S41" s="12"/>
      <c r="T41" s="12"/>
      <c r="U41" s="12"/>
      <c r="V41" s="12"/>
    </row>
    <row r="42" spans="2:22" ht="36.6" customHeight="1" thickBot="1">
      <c r="B42" s="94"/>
      <c r="C42" s="19" t="s">
        <v>137</v>
      </c>
      <c r="D42" s="19"/>
      <c r="E42" s="173"/>
      <c r="F42" s="38"/>
      <c r="G42" s="38"/>
      <c r="H42" s="134"/>
      <c r="I42" s="12"/>
      <c r="J42" s="12"/>
      <c r="K42" s="12"/>
      <c r="L42" s="12"/>
      <c r="M42" s="12"/>
      <c r="N42" s="12"/>
      <c r="O42" s="12"/>
      <c r="P42" s="12"/>
      <c r="Q42" s="12"/>
      <c r="R42" s="12"/>
      <c r="S42" s="12"/>
      <c r="T42" s="12"/>
      <c r="U42" s="12"/>
      <c r="V42" s="12"/>
    </row>
    <row r="43" spans="2:22" ht="28.95" customHeight="1">
      <c r="B43" s="159"/>
      <c r="C43" s="13" t="s">
        <v>138</v>
      </c>
      <c r="D43" s="13"/>
      <c r="E43" s="174"/>
      <c r="F43" s="41"/>
      <c r="G43" s="41"/>
      <c r="H43" s="160"/>
      <c r="I43" s="12"/>
      <c r="J43" s="12"/>
      <c r="K43" s="12"/>
      <c r="L43" s="12"/>
      <c r="M43" s="12"/>
      <c r="N43" s="12"/>
      <c r="O43" s="12"/>
      <c r="P43" s="12"/>
      <c r="Q43" s="12"/>
      <c r="R43" s="12"/>
      <c r="S43" s="12"/>
      <c r="T43" s="12"/>
      <c r="U43" s="12"/>
      <c r="V43" s="12"/>
    </row>
    <row r="44" spans="2:22">
      <c r="B44" s="102"/>
      <c r="C44" s="76"/>
      <c r="D44" s="50"/>
      <c r="E44" s="172"/>
      <c r="F44" s="138"/>
      <c r="G44" s="138"/>
      <c r="H44" s="139"/>
      <c r="I44" s="12"/>
      <c r="J44" s="12"/>
      <c r="K44" s="12"/>
      <c r="L44" s="12"/>
      <c r="M44" s="12"/>
      <c r="N44" s="12"/>
      <c r="O44" s="12"/>
      <c r="P44" s="12"/>
      <c r="Q44" s="12"/>
      <c r="R44" s="12"/>
      <c r="S44" s="12"/>
      <c r="T44" s="12"/>
      <c r="U44" s="12"/>
      <c r="V44" s="12"/>
    </row>
    <row r="45" spans="2:22">
      <c r="B45" s="97" t="s">
        <v>391</v>
      </c>
      <c r="C45" s="75" t="s">
        <v>341</v>
      </c>
      <c r="D45" s="50"/>
      <c r="E45" s="172"/>
      <c r="F45" s="138"/>
      <c r="G45" s="138"/>
      <c r="H45" s="139"/>
      <c r="I45" s="12"/>
      <c r="J45" s="12"/>
      <c r="K45" s="12"/>
      <c r="L45" s="12"/>
      <c r="M45" s="12"/>
      <c r="N45" s="12"/>
      <c r="O45" s="12"/>
      <c r="P45" s="12"/>
      <c r="Q45" s="12"/>
      <c r="R45" s="12"/>
      <c r="S45" s="12"/>
      <c r="T45" s="12"/>
      <c r="U45" s="12"/>
      <c r="V45" s="12"/>
    </row>
    <row r="46" spans="2:22" ht="41.4">
      <c r="B46" s="102"/>
      <c r="C46" s="76" t="s">
        <v>342</v>
      </c>
      <c r="D46" s="50"/>
      <c r="E46" s="172"/>
      <c r="F46" s="138"/>
      <c r="G46" s="138"/>
      <c r="H46" s="139"/>
      <c r="I46" s="12"/>
      <c r="J46" s="12"/>
      <c r="K46" s="12"/>
      <c r="L46" s="12"/>
      <c r="M46" s="12"/>
      <c r="N46" s="12"/>
      <c r="O46" s="12"/>
      <c r="P46" s="12"/>
      <c r="Q46" s="12"/>
      <c r="R46" s="12"/>
      <c r="S46" s="12"/>
      <c r="T46" s="12"/>
      <c r="U46" s="12"/>
      <c r="V46" s="12"/>
    </row>
    <row r="47" spans="2:22">
      <c r="B47" s="102"/>
      <c r="C47" s="77"/>
      <c r="D47" s="50"/>
      <c r="E47" s="172"/>
      <c r="F47" s="138"/>
      <c r="G47" s="138"/>
      <c r="H47" s="139"/>
      <c r="I47" s="12"/>
      <c r="J47" s="12"/>
      <c r="K47" s="12"/>
      <c r="L47" s="12"/>
      <c r="M47" s="12"/>
      <c r="N47" s="12"/>
      <c r="O47" s="12"/>
      <c r="P47" s="12"/>
      <c r="Q47" s="12"/>
      <c r="R47" s="12"/>
      <c r="S47" s="12"/>
      <c r="T47" s="12"/>
      <c r="U47" s="12"/>
      <c r="V47" s="12"/>
    </row>
    <row r="48" spans="2:22" ht="34.200000000000003" customHeight="1">
      <c r="B48" s="102" t="s">
        <v>392</v>
      </c>
      <c r="C48" s="157" t="s">
        <v>343</v>
      </c>
      <c r="D48" s="50" t="s">
        <v>25</v>
      </c>
      <c r="E48" s="172">
        <v>1</v>
      </c>
      <c r="F48" s="138"/>
      <c r="G48" s="138"/>
      <c r="H48" s="139"/>
      <c r="I48" s="12"/>
      <c r="J48" s="12"/>
      <c r="K48" s="12"/>
      <c r="L48" s="12"/>
      <c r="M48" s="12"/>
      <c r="N48" s="12"/>
      <c r="O48" s="12"/>
      <c r="P48" s="12"/>
      <c r="Q48" s="12"/>
      <c r="R48" s="12"/>
      <c r="S48" s="12"/>
      <c r="T48" s="12"/>
      <c r="U48" s="12"/>
      <c r="V48" s="12"/>
    </row>
    <row r="49" spans="2:22" ht="34.200000000000003" customHeight="1">
      <c r="B49" s="102" t="s">
        <v>393</v>
      </c>
      <c r="C49" s="66" t="s">
        <v>344</v>
      </c>
      <c r="D49" s="50" t="s">
        <v>25</v>
      </c>
      <c r="E49" s="172">
        <v>1</v>
      </c>
      <c r="F49" s="138"/>
      <c r="G49" s="138"/>
      <c r="H49" s="139"/>
      <c r="I49" s="12"/>
      <c r="J49" s="12"/>
      <c r="K49" s="12"/>
      <c r="L49" s="12"/>
      <c r="M49" s="12"/>
      <c r="N49" s="12"/>
      <c r="O49" s="12"/>
      <c r="P49" s="12"/>
      <c r="Q49" s="12"/>
      <c r="R49" s="12"/>
      <c r="S49" s="12"/>
      <c r="T49" s="12"/>
      <c r="U49" s="12"/>
      <c r="V49" s="12"/>
    </row>
    <row r="50" spans="2:22">
      <c r="B50" s="102"/>
      <c r="C50" s="77"/>
      <c r="D50" s="50"/>
      <c r="E50" s="172"/>
      <c r="F50" s="138"/>
      <c r="G50" s="138"/>
      <c r="H50" s="139"/>
      <c r="I50" s="12"/>
      <c r="J50" s="12"/>
      <c r="K50" s="12"/>
      <c r="L50" s="12"/>
      <c r="M50" s="12"/>
      <c r="N50" s="12"/>
      <c r="O50" s="12"/>
      <c r="P50" s="12"/>
      <c r="Q50" s="12"/>
      <c r="R50" s="12"/>
      <c r="S50" s="12"/>
      <c r="T50" s="12"/>
      <c r="U50" s="12"/>
      <c r="V50" s="12"/>
    </row>
    <row r="51" spans="2:22" ht="19.95" customHeight="1">
      <c r="B51" s="97" t="s">
        <v>394</v>
      </c>
      <c r="C51" s="75" t="s">
        <v>345</v>
      </c>
      <c r="D51" s="50"/>
      <c r="E51" s="172"/>
      <c r="F51" s="138"/>
      <c r="G51" s="138"/>
      <c r="H51" s="139"/>
      <c r="I51" s="12"/>
      <c r="J51" s="12"/>
      <c r="K51" s="12"/>
      <c r="L51" s="12"/>
      <c r="M51" s="12"/>
      <c r="N51" s="12"/>
      <c r="O51" s="12"/>
      <c r="P51" s="12"/>
      <c r="Q51" s="12"/>
      <c r="R51" s="12"/>
      <c r="S51" s="12"/>
      <c r="T51" s="12"/>
      <c r="U51" s="12"/>
      <c r="V51" s="12"/>
    </row>
    <row r="52" spans="2:22" ht="55.2">
      <c r="B52" s="102"/>
      <c r="C52" s="76" t="s">
        <v>346</v>
      </c>
      <c r="D52" s="50"/>
      <c r="E52" s="172"/>
      <c r="F52" s="138"/>
      <c r="G52" s="138"/>
      <c r="H52" s="139"/>
      <c r="I52" s="12"/>
      <c r="J52" s="12"/>
      <c r="K52" s="12"/>
      <c r="L52" s="12"/>
      <c r="M52" s="12"/>
      <c r="N52" s="12"/>
      <c r="O52" s="12"/>
      <c r="P52" s="12"/>
      <c r="Q52" s="12"/>
      <c r="R52" s="12"/>
      <c r="S52" s="12"/>
      <c r="T52" s="12"/>
      <c r="U52" s="12"/>
      <c r="V52" s="12"/>
    </row>
    <row r="53" spans="2:22">
      <c r="B53" s="102"/>
      <c r="C53" s="76"/>
      <c r="D53" s="50"/>
      <c r="E53" s="172"/>
      <c r="F53" s="138"/>
      <c r="G53" s="138"/>
      <c r="H53" s="139"/>
      <c r="I53" s="12"/>
      <c r="J53" s="12"/>
      <c r="K53" s="12"/>
      <c r="L53" s="12"/>
      <c r="M53" s="12"/>
      <c r="N53" s="12"/>
      <c r="O53" s="12"/>
      <c r="P53" s="12"/>
      <c r="Q53" s="12"/>
      <c r="R53" s="12"/>
      <c r="S53" s="12"/>
      <c r="T53" s="12"/>
      <c r="U53" s="12"/>
      <c r="V53" s="12"/>
    </row>
    <row r="54" spans="2:22" ht="37.200000000000003" customHeight="1">
      <c r="B54" s="102" t="s">
        <v>395</v>
      </c>
      <c r="C54" s="76" t="s">
        <v>347</v>
      </c>
      <c r="D54" s="50" t="s">
        <v>348</v>
      </c>
      <c r="E54" s="172">
        <v>1</v>
      </c>
      <c r="F54" s="138"/>
      <c r="G54" s="138"/>
      <c r="H54" s="139"/>
      <c r="I54" s="12"/>
      <c r="J54" s="12"/>
      <c r="K54" s="12"/>
      <c r="L54" s="12"/>
      <c r="M54" s="12"/>
      <c r="N54" s="12"/>
      <c r="O54" s="12"/>
      <c r="P54" s="12"/>
      <c r="Q54" s="12"/>
      <c r="R54" s="12"/>
      <c r="S54" s="12"/>
      <c r="T54" s="12"/>
      <c r="U54" s="12"/>
      <c r="V54" s="12"/>
    </row>
    <row r="55" spans="2:22" ht="37.200000000000003" customHeight="1">
      <c r="B55" s="102" t="s">
        <v>396</v>
      </c>
      <c r="C55" s="77" t="s">
        <v>349</v>
      </c>
      <c r="D55" s="50" t="s">
        <v>348</v>
      </c>
      <c r="E55" s="172">
        <v>1</v>
      </c>
      <c r="F55" s="138"/>
      <c r="G55" s="138"/>
      <c r="H55" s="139"/>
      <c r="I55" s="12"/>
      <c r="J55" s="12"/>
      <c r="K55" s="12"/>
      <c r="L55" s="12"/>
      <c r="M55" s="12"/>
      <c r="N55" s="12"/>
      <c r="O55" s="12"/>
      <c r="P55" s="12"/>
      <c r="Q55" s="12"/>
      <c r="R55" s="12"/>
      <c r="S55" s="12"/>
      <c r="T55" s="12"/>
      <c r="U55" s="12"/>
      <c r="V55" s="12"/>
    </row>
    <row r="56" spans="2:22">
      <c r="B56" s="102"/>
      <c r="C56" s="77"/>
      <c r="D56" s="50"/>
      <c r="E56" s="172"/>
      <c r="F56" s="138"/>
      <c r="G56" s="138"/>
      <c r="H56" s="139"/>
      <c r="I56" s="12"/>
      <c r="J56" s="12"/>
      <c r="K56" s="12"/>
      <c r="L56" s="12"/>
      <c r="M56" s="12"/>
      <c r="N56" s="12"/>
      <c r="O56" s="12"/>
      <c r="P56" s="12"/>
      <c r="Q56" s="12"/>
      <c r="R56" s="12"/>
      <c r="S56" s="12"/>
      <c r="T56" s="12"/>
      <c r="U56" s="12"/>
      <c r="V56" s="12"/>
    </row>
    <row r="57" spans="2:22" ht="16.2" customHeight="1">
      <c r="B57" s="148" t="s">
        <v>397</v>
      </c>
      <c r="C57" s="140" t="s">
        <v>350</v>
      </c>
      <c r="D57" s="50"/>
      <c r="E57" s="172"/>
      <c r="F57" s="138"/>
      <c r="G57" s="138"/>
      <c r="H57" s="139"/>
      <c r="I57" s="12"/>
      <c r="J57" s="12"/>
      <c r="K57" s="12"/>
      <c r="L57" s="12"/>
      <c r="M57" s="12"/>
      <c r="N57" s="12"/>
      <c r="O57" s="12"/>
      <c r="P57" s="12"/>
      <c r="Q57" s="12"/>
      <c r="R57" s="12"/>
      <c r="S57" s="12"/>
      <c r="T57" s="12"/>
      <c r="U57" s="12"/>
      <c r="V57" s="12"/>
    </row>
    <row r="58" spans="2:22" ht="57.6" customHeight="1">
      <c r="B58" s="149"/>
      <c r="C58" s="141" t="s">
        <v>351</v>
      </c>
      <c r="D58" s="50"/>
      <c r="E58" s="172"/>
      <c r="F58" s="138"/>
      <c r="G58" s="138"/>
      <c r="H58" s="139"/>
      <c r="I58" s="12"/>
      <c r="J58" s="12"/>
      <c r="K58" s="12"/>
      <c r="L58" s="12"/>
      <c r="M58" s="12"/>
      <c r="N58" s="12"/>
      <c r="O58" s="12"/>
      <c r="P58" s="12"/>
      <c r="Q58" s="12"/>
      <c r="R58" s="12"/>
      <c r="S58" s="12"/>
      <c r="T58" s="12"/>
      <c r="U58" s="12"/>
      <c r="V58" s="12"/>
    </row>
    <row r="59" spans="2:22">
      <c r="B59" s="149"/>
      <c r="C59" s="142"/>
      <c r="D59" s="50"/>
      <c r="E59" s="172"/>
      <c r="F59" s="138"/>
      <c r="G59" s="138"/>
      <c r="H59" s="139"/>
      <c r="I59" s="12"/>
      <c r="J59" s="12"/>
      <c r="K59" s="12"/>
      <c r="L59" s="12"/>
      <c r="M59" s="12"/>
      <c r="N59" s="12"/>
      <c r="O59" s="12"/>
      <c r="P59" s="12"/>
      <c r="Q59" s="12"/>
      <c r="R59" s="12"/>
      <c r="S59" s="12"/>
      <c r="T59" s="12"/>
      <c r="U59" s="12"/>
      <c r="V59" s="12"/>
    </row>
    <row r="60" spans="2:22" ht="34.950000000000003" customHeight="1">
      <c r="B60" s="149" t="s">
        <v>398</v>
      </c>
      <c r="C60" s="142" t="s">
        <v>352</v>
      </c>
      <c r="D60" s="50" t="s">
        <v>348</v>
      </c>
      <c r="E60" s="172">
        <v>1</v>
      </c>
      <c r="F60" s="138"/>
      <c r="G60" s="138"/>
      <c r="H60" s="139"/>
      <c r="I60" s="12"/>
      <c r="J60" s="12"/>
      <c r="K60" s="12"/>
      <c r="L60" s="12"/>
      <c r="M60" s="12"/>
      <c r="N60" s="12"/>
      <c r="O60" s="12"/>
      <c r="P60" s="12"/>
      <c r="Q60" s="12"/>
      <c r="R60" s="12"/>
      <c r="S60" s="12"/>
      <c r="T60" s="12"/>
      <c r="U60" s="12"/>
      <c r="V60" s="12"/>
    </row>
    <row r="61" spans="2:22" ht="34.950000000000003" customHeight="1">
      <c r="B61" s="149" t="s">
        <v>399</v>
      </c>
      <c r="C61" s="141" t="s">
        <v>353</v>
      </c>
      <c r="D61" s="50" t="s">
        <v>348</v>
      </c>
      <c r="E61" s="172">
        <v>3</v>
      </c>
      <c r="F61" s="138"/>
      <c r="G61" s="138"/>
      <c r="H61" s="139"/>
      <c r="I61" s="12"/>
      <c r="J61" s="12"/>
      <c r="K61" s="12"/>
      <c r="L61" s="12"/>
      <c r="M61" s="12"/>
      <c r="N61" s="12"/>
      <c r="O61" s="12"/>
      <c r="P61" s="12"/>
      <c r="Q61" s="12"/>
      <c r="R61" s="12"/>
      <c r="S61" s="12"/>
      <c r="T61" s="12"/>
      <c r="U61" s="12"/>
      <c r="V61" s="12"/>
    </row>
    <row r="62" spans="2:22" ht="34.950000000000003" customHeight="1">
      <c r="B62" s="149" t="s">
        <v>400</v>
      </c>
      <c r="C62" s="141" t="s">
        <v>354</v>
      </c>
      <c r="D62" s="50" t="s">
        <v>35</v>
      </c>
      <c r="E62" s="172">
        <v>1.8</v>
      </c>
      <c r="F62" s="138"/>
      <c r="G62" s="138"/>
      <c r="H62" s="139"/>
      <c r="I62" s="12"/>
      <c r="J62" s="12"/>
      <c r="K62" s="12"/>
      <c r="L62" s="12"/>
      <c r="M62" s="12"/>
      <c r="N62" s="12"/>
      <c r="O62" s="12"/>
      <c r="P62" s="12"/>
      <c r="Q62" s="12"/>
      <c r="R62" s="12"/>
      <c r="S62" s="12"/>
      <c r="T62" s="12"/>
      <c r="U62" s="12"/>
      <c r="V62" s="12"/>
    </row>
    <row r="63" spans="2:22">
      <c r="B63" s="149"/>
      <c r="C63" s="141"/>
      <c r="D63" s="50"/>
      <c r="E63" s="172"/>
      <c r="F63" s="138"/>
      <c r="G63" s="138"/>
      <c r="H63" s="139"/>
      <c r="I63" s="12"/>
      <c r="J63" s="12"/>
      <c r="K63" s="12"/>
      <c r="L63" s="12"/>
      <c r="M63" s="12"/>
      <c r="N63" s="12"/>
      <c r="O63" s="12"/>
      <c r="P63" s="12"/>
      <c r="Q63" s="12"/>
      <c r="R63" s="12"/>
      <c r="S63" s="12"/>
      <c r="T63" s="12"/>
      <c r="U63" s="12"/>
      <c r="V63" s="12"/>
    </row>
    <row r="64" spans="2:22">
      <c r="B64" s="148" t="s">
        <v>401</v>
      </c>
      <c r="C64" s="143" t="s">
        <v>355</v>
      </c>
      <c r="D64" s="50"/>
      <c r="E64" s="172"/>
      <c r="F64" s="138"/>
      <c r="G64" s="138"/>
      <c r="H64" s="139"/>
      <c r="I64" s="12"/>
      <c r="J64" s="12"/>
      <c r="K64" s="12"/>
      <c r="L64" s="12"/>
      <c r="M64" s="12"/>
      <c r="N64" s="12"/>
      <c r="O64" s="12"/>
      <c r="P64" s="12"/>
      <c r="Q64" s="12"/>
      <c r="R64" s="12"/>
      <c r="S64" s="12"/>
      <c r="T64" s="12"/>
      <c r="U64" s="12"/>
      <c r="V64" s="12"/>
    </row>
    <row r="65" spans="2:22" ht="32.549999999999997" customHeight="1">
      <c r="B65" s="149"/>
      <c r="C65" s="141" t="s">
        <v>356</v>
      </c>
      <c r="D65" s="50"/>
      <c r="E65" s="172"/>
      <c r="F65" s="138"/>
      <c r="G65" s="138"/>
      <c r="H65" s="139"/>
      <c r="I65" s="12"/>
      <c r="J65" s="12"/>
      <c r="K65" s="12"/>
      <c r="L65" s="12"/>
      <c r="M65" s="12"/>
      <c r="N65" s="12"/>
      <c r="O65" s="12"/>
      <c r="P65" s="12"/>
      <c r="Q65" s="12"/>
      <c r="R65" s="12"/>
      <c r="S65" s="12"/>
      <c r="T65" s="12"/>
      <c r="U65" s="12"/>
      <c r="V65" s="12"/>
    </row>
    <row r="66" spans="2:22">
      <c r="B66" s="149"/>
      <c r="C66" s="142"/>
      <c r="D66" s="50"/>
      <c r="E66" s="172"/>
      <c r="F66" s="138"/>
      <c r="G66" s="138"/>
      <c r="H66" s="139"/>
      <c r="I66" s="12"/>
      <c r="J66" s="12"/>
      <c r="K66" s="12"/>
      <c r="L66" s="12"/>
      <c r="M66" s="12"/>
      <c r="N66" s="12"/>
      <c r="O66" s="12"/>
      <c r="P66" s="12"/>
      <c r="Q66" s="12"/>
      <c r="R66" s="12"/>
      <c r="S66" s="12"/>
      <c r="T66" s="12"/>
      <c r="U66" s="12"/>
      <c r="V66" s="12"/>
    </row>
    <row r="67" spans="2:22" ht="31.95" customHeight="1">
      <c r="B67" s="149" t="s">
        <v>402</v>
      </c>
      <c r="C67" s="141" t="s">
        <v>357</v>
      </c>
      <c r="D67" s="50" t="s">
        <v>25</v>
      </c>
      <c r="E67" s="172">
        <v>1</v>
      </c>
      <c r="F67" s="138"/>
      <c r="G67" s="138"/>
      <c r="H67" s="139"/>
      <c r="I67" s="12"/>
      <c r="J67" s="12"/>
      <c r="K67" s="12"/>
      <c r="L67" s="12"/>
      <c r="M67" s="12"/>
      <c r="N67" s="12"/>
      <c r="O67" s="12"/>
      <c r="P67" s="12"/>
      <c r="Q67" s="12"/>
      <c r="R67" s="12"/>
      <c r="S67" s="12"/>
      <c r="T67" s="12"/>
      <c r="U67" s="12"/>
      <c r="V67" s="12"/>
    </row>
    <row r="68" spans="2:22" ht="27.6">
      <c r="B68" s="148" t="s">
        <v>403</v>
      </c>
      <c r="C68" s="143" t="s">
        <v>358</v>
      </c>
      <c r="D68" s="50" t="s">
        <v>25</v>
      </c>
      <c r="E68" s="172">
        <v>1</v>
      </c>
      <c r="F68" s="138"/>
      <c r="G68" s="138"/>
      <c r="H68" s="139"/>
      <c r="I68" s="12"/>
      <c r="J68" s="12"/>
      <c r="K68" s="12"/>
      <c r="L68" s="12"/>
      <c r="M68" s="12"/>
      <c r="N68" s="12"/>
      <c r="O68" s="12"/>
      <c r="P68" s="12"/>
      <c r="Q68" s="12"/>
      <c r="R68" s="12"/>
      <c r="S68" s="12"/>
      <c r="T68" s="12"/>
      <c r="U68" s="12"/>
      <c r="V68" s="12"/>
    </row>
    <row r="69" spans="2:22">
      <c r="B69" s="149"/>
      <c r="C69" s="141"/>
      <c r="D69" s="50"/>
      <c r="E69" s="172"/>
      <c r="F69" s="138"/>
      <c r="G69" s="138"/>
      <c r="H69" s="139"/>
      <c r="I69" s="12"/>
      <c r="J69" s="12"/>
      <c r="K69" s="12"/>
      <c r="L69" s="12"/>
      <c r="M69" s="12"/>
      <c r="N69" s="12"/>
      <c r="O69" s="12"/>
      <c r="P69" s="12"/>
      <c r="Q69" s="12"/>
      <c r="R69" s="12"/>
      <c r="S69" s="12"/>
      <c r="T69" s="12"/>
      <c r="U69" s="12"/>
      <c r="V69" s="12"/>
    </row>
    <row r="70" spans="2:22">
      <c r="B70" s="148" t="s">
        <v>404</v>
      </c>
      <c r="C70" s="140" t="s">
        <v>359</v>
      </c>
      <c r="D70" s="50"/>
      <c r="E70" s="172"/>
      <c r="F70" s="138"/>
      <c r="G70" s="138"/>
      <c r="H70" s="139"/>
      <c r="I70" s="12"/>
      <c r="J70" s="12"/>
      <c r="K70" s="12"/>
      <c r="L70" s="12"/>
      <c r="M70" s="12"/>
      <c r="N70" s="12"/>
      <c r="O70" s="12"/>
      <c r="P70" s="12"/>
      <c r="Q70" s="12"/>
      <c r="R70" s="12"/>
      <c r="S70" s="12"/>
      <c r="T70" s="12"/>
      <c r="U70" s="12"/>
      <c r="V70" s="12"/>
    </row>
    <row r="71" spans="2:22">
      <c r="B71" s="149"/>
      <c r="C71" s="141"/>
      <c r="D71" s="50"/>
      <c r="E71" s="172"/>
      <c r="F71" s="138"/>
      <c r="G71" s="138"/>
      <c r="H71" s="139"/>
      <c r="I71" s="12"/>
      <c r="J71" s="12"/>
      <c r="K71" s="12"/>
      <c r="L71" s="12"/>
      <c r="M71" s="12"/>
      <c r="N71" s="12"/>
      <c r="O71" s="12"/>
      <c r="P71" s="12"/>
      <c r="Q71" s="12"/>
      <c r="R71" s="12"/>
      <c r="S71" s="12"/>
      <c r="T71" s="12"/>
      <c r="U71" s="12"/>
      <c r="V71" s="12"/>
    </row>
    <row r="72" spans="2:22" ht="30" customHeight="1">
      <c r="B72" s="149" t="s">
        <v>219</v>
      </c>
      <c r="C72" s="141" t="s">
        <v>360</v>
      </c>
      <c r="D72" s="50" t="s">
        <v>348</v>
      </c>
      <c r="E72" s="172">
        <v>11</v>
      </c>
      <c r="F72" s="138"/>
      <c r="G72" s="138"/>
      <c r="H72" s="139"/>
      <c r="I72" s="12"/>
      <c r="J72" s="12"/>
      <c r="K72" s="12"/>
      <c r="L72" s="12"/>
      <c r="M72" s="12"/>
      <c r="N72" s="12"/>
      <c r="O72" s="12"/>
      <c r="P72" s="12"/>
      <c r="Q72" s="12"/>
      <c r="R72" s="12"/>
      <c r="S72" s="12"/>
      <c r="T72" s="12"/>
      <c r="U72" s="12"/>
      <c r="V72" s="12"/>
    </row>
    <row r="73" spans="2:22" ht="30" customHeight="1">
      <c r="B73" s="149" t="s">
        <v>221</v>
      </c>
      <c r="C73" s="142" t="s">
        <v>361</v>
      </c>
      <c r="D73" s="50" t="s">
        <v>348</v>
      </c>
      <c r="E73" s="172">
        <v>3</v>
      </c>
      <c r="F73" s="138"/>
      <c r="G73" s="138"/>
      <c r="H73" s="139"/>
      <c r="I73" s="12"/>
      <c r="J73" s="12"/>
      <c r="K73" s="12"/>
      <c r="L73" s="12"/>
      <c r="M73" s="12"/>
      <c r="N73" s="12"/>
      <c r="O73" s="12"/>
      <c r="P73" s="12"/>
      <c r="Q73" s="12"/>
      <c r="R73" s="12"/>
      <c r="S73" s="12"/>
      <c r="T73" s="12"/>
      <c r="U73" s="12"/>
      <c r="V73" s="12"/>
    </row>
    <row r="74" spans="2:22" ht="30" customHeight="1">
      <c r="B74" s="149" t="s">
        <v>223</v>
      </c>
      <c r="C74" s="142" t="s">
        <v>362</v>
      </c>
      <c r="D74" s="50" t="s">
        <v>348</v>
      </c>
      <c r="E74" s="172">
        <v>3</v>
      </c>
      <c r="F74" s="138"/>
      <c r="G74" s="138"/>
      <c r="H74" s="139"/>
      <c r="I74" s="12"/>
      <c r="J74" s="12"/>
      <c r="K74" s="12"/>
      <c r="L74" s="12"/>
      <c r="M74" s="12"/>
      <c r="N74" s="12"/>
      <c r="O74" s="12"/>
      <c r="P74" s="12"/>
      <c r="Q74" s="12"/>
      <c r="R74" s="12"/>
      <c r="S74" s="12"/>
      <c r="T74" s="12"/>
      <c r="U74" s="12"/>
      <c r="V74" s="12"/>
    </row>
    <row r="75" spans="2:22" ht="52.95" customHeight="1" thickBot="1">
      <c r="B75" s="150"/>
      <c r="C75" s="144" t="s">
        <v>259</v>
      </c>
      <c r="D75" s="145"/>
      <c r="E75" s="175"/>
      <c r="F75" s="146"/>
      <c r="G75" s="146"/>
      <c r="H75" s="147"/>
      <c r="I75" s="12"/>
      <c r="J75" s="12"/>
      <c r="K75" s="12"/>
      <c r="L75" s="12"/>
      <c r="M75" s="12"/>
      <c r="N75" s="12"/>
      <c r="O75" s="12"/>
      <c r="P75" s="12"/>
      <c r="Q75" s="12"/>
      <c r="R75" s="12"/>
      <c r="S75" s="12"/>
      <c r="T75" s="12"/>
      <c r="U75" s="12"/>
      <c r="V75" s="12"/>
    </row>
    <row r="76" spans="2:22">
      <c r="B76" s="27"/>
      <c r="C76" s="12"/>
      <c r="D76" s="12"/>
      <c r="E76" s="27"/>
      <c r="F76" s="27"/>
      <c r="G76" s="27"/>
      <c r="H76" s="22"/>
      <c r="I76" s="12"/>
      <c r="J76" s="12"/>
      <c r="K76" s="12"/>
      <c r="L76" s="12"/>
      <c r="M76" s="12"/>
      <c r="N76" s="12"/>
      <c r="O76" s="12"/>
      <c r="P76" s="12"/>
      <c r="Q76" s="12"/>
      <c r="R76" s="12"/>
      <c r="S76" s="12"/>
      <c r="T76" s="12"/>
      <c r="U76" s="12"/>
      <c r="V76" s="12"/>
    </row>
    <row r="77" spans="2:22">
      <c r="B77" s="27"/>
      <c r="C77" s="12"/>
      <c r="D77" s="12"/>
      <c r="E77" s="27"/>
      <c r="F77" s="27"/>
      <c r="G77" s="27"/>
      <c r="H77" s="22"/>
      <c r="I77" s="12"/>
      <c r="J77" s="12"/>
      <c r="K77" s="12"/>
      <c r="L77" s="12"/>
      <c r="M77" s="12"/>
      <c r="N77" s="12"/>
      <c r="O77" s="12"/>
      <c r="P77" s="12"/>
      <c r="Q77" s="12"/>
      <c r="R77" s="12"/>
      <c r="S77" s="12"/>
      <c r="T77" s="12"/>
      <c r="U77" s="12"/>
      <c r="V77" s="12"/>
    </row>
  </sheetData>
  <mergeCells count="1">
    <mergeCell ref="B2:H2"/>
  </mergeCells>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0C0A-0140-44D5-88FA-B2F2487CBA7D}">
  <dimension ref="B1:AD40"/>
  <sheetViews>
    <sheetView view="pageBreakPreview" zoomScale="94" zoomScaleNormal="100" zoomScaleSheetLayoutView="94" workbookViewId="0">
      <selection activeCell="B37" sqref="B37"/>
    </sheetView>
  </sheetViews>
  <sheetFormatPr defaultColWidth="8.77734375" defaultRowHeight="13.8"/>
  <cols>
    <col min="1" max="1" width="8.77734375" style="1"/>
    <col min="2" max="2" width="6.21875" style="52" customWidth="1"/>
    <col min="3" max="3" width="58.21875" style="1" customWidth="1"/>
    <col min="4" max="4" width="8.77734375" style="1" customWidth="1"/>
    <col min="5" max="5" width="8.21875" style="52" customWidth="1"/>
    <col min="6" max="6" width="21.77734375" style="3" customWidth="1"/>
    <col min="7" max="7" width="19.5546875" style="3" customWidth="1"/>
    <col min="8" max="8" width="19.21875" style="3" customWidth="1"/>
    <col min="9" max="16384" width="8.77734375" style="1"/>
  </cols>
  <sheetData>
    <row r="1" spans="2:30" ht="14.4" thickBot="1"/>
    <row r="2" spans="2:30" ht="14.4" thickBot="1">
      <c r="B2" s="219" t="s">
        <v>9</v>
      </c>
      <c r="C2" s="220"/>
      <c r="D2" s="220"/>
      <c r="E2" s="220"/>
      <c r="F2" s="220"/>
      <c r="G2" s="220"/>
      <c r="H2" s="221"/>
    </row>
    <row r="3" spans="2:30" ht="14.4" thickBot="1">
      <c r="B3" s="103" t="s">
        <v>14</v>
      </c>
      <c r="C3" s="23" t="s">
        <v>1</v>
      </c>
      <c r="D3" s="23" t="s">
        <v>15</v>
      </c>
      <c r="E3" s="48" t="s">
        <v>16</v>
      </c>
      <c r="F3" s="36" t="s">
        <v>17</v>
      </c>
      <c r="G3" s="36" t="s">
        <v>18</v>
      </c>
      <c r="H3" s="37" t="s">
        <v>19</v>
      </c>
      <c r="I3" s="12"/>
      <c r="J3" s="12"/>
      <c r="K3" s="12"/>
      <c r="L3" s="12"/>
      <c r="M3" s="12"/>
      <c r="N3" s="12"/>
      <c r="O3" s="12"/>
      <c r="P3" s="12"/>
      <c r="Q3" s="12"/>
      <c r="R3" s="12"/>
      <c r="S3" s="12"/>
      <c r="T3" s="12"/>
      <c r="U3" s="12"/>
      <c r="V3" s="12"/>
      <c r="W3" s="12"/>
      <c r="X3" s="12"/>
      <c r="Y3" s="12"/>
      <c r="Z3" s="12"/>
      <c r="AA3" s="12"/>
      <c r="AB3" s="12"/>
      <c r="AC3" s="12"/>
      <c r="AD3" s="12"/>
    </row>
    <row r="4" spans="2:30">
      <c r="B4" s="108">
        <v>4</v>
      </c>
      <c r="C4" s="115" t="s">
        <v>20</v>
      </c>
      <c r="D4" s="116"/>
      <c r="E4" s="49"/>
      <c r="F4" s="117"/>
      <c r="G4" s="117"/>
      <c r="H4" s="118"/>
      <c r="I4" s="12"/>
      <c r="J4" s="12"/>
      <c r="K4" s="12"/>
      <c r="L4" s="12"/>
      <c r="M4" s="12"/>
      <c r="N4" s="12"/>
      <c r="O4" s="12"/>
      <c r="P4" s="12"/>
      <c r="Q4" s="12"/>
      <c r="R4" s="12"/>
      <c r="S4" s="12"/>
      <c r="T4" s="12"/>
      <c r="U4" s="12"/>
      <c r="V4" s="12"/>
      <c r="W4" s="12"/>
      <c r="X4" s="12"/>
      <c r="Y4" s="12"/>
      <c r="Z4" s="12"/>
      <c r="AA4" s="12"/>
      <c r="AB4" s="12"/>
      <c r="AC4" s="12"/>
      <c r="AD4" s="12"/>
    </row>
    <row r="5" spans="2:30" ht="16.95" customHeight="1">
      <c r="B5" s="102"/>
      <c r="C5" s="76" t="s">
        <v>21</v>
      </c>
      <c r="D5" s="76"/>
      <c r="E5" s="107"/>
      <c r="F5" s="119"/>
      <c r="G5" s="119"/>
      <c r="H5" s="120"/>
      <c r="I5" s="12"/>
      <c r="J5" s="12"/>
      <c r="K5" s="12"/>
      <c r="L5" s="12"/>
      <c r="M5" s="12"/>
      <c r="N5" s="12"/>
      <c r="O5" s="12"/>
      <c r="P5" s="12"/>
      <c r="Q5" s="12"/>
      <c r="R5" s="12"/>
      <c r="S5" s="12"/>
      <c r="T5" s="12"/>
      <c r="U5" s="12"/>
      <c r="V5" s="12"/>
      <c r="W5" s="12"/>
      <c r="X5" s="12"/>
      <c r="Y5" s="12"/>
      <c r="Z5" s="12"/>
      <c r="AA5" s="12"/>
      <c r="AB5" s="12"/>
      <c r="AC5" s="12"/>
      <c r="AD5" s="12"/>
    </row>
    <row r="6" spans="2:30">
      <c r="B6" s="102"/>
      <c r="C6" s="76"/>
      <c r="D6" s="76"/>
      <c r="E6" s="107"/>
      <c r="F6" s="119"/>
      <c r="G6" s="119"/>
      <c r="H6" s="120"/>
      <c r="I6" s="12"/>
      <c r="J6" s="12"/>
      <c r="K6" s="12"/>
      <c r="L6" s="12"/>
      <c r="M6" s="12"/>
      <c r="N6" s="12"/>
      <c r="O6" s="12"/>
      <c r="P6" s="12"/>
      <c r="Q6" s="12"/>
      <c r="R6" s="12"/>
      <c r="S6" s="12"/>
      <c r="T6" s="12"/>
      <c r="U6" s="12"/>
      <c r="V6" s="12"/>
      <c r="W6" s="12"/>
      <c r="X6" s="12"/>
      <c r="Y6" s="12"/>
      <c r="Z6" s="12"/>
      <c r="AA6" s="12"/>
      <c r="AB6" s="12"/>
      <c r="AC6" s="12"/>
      <c r="AD6" s="12"/>
    </row>
    <row r="7" spans="2:30">
      <c r="B7" s="97" t="s">
        <v>260</v>
      </c>
      <c r="C7" s="75" t="s">
        <v>23</v>
      </c>
      <c r="D7" s="76"/>
      <c r="E7" s="107"/>
      <c r="F7" s="119"/>
      <c r="G7" s="119"/>
      <c r="H7" s="120"/>
      <c r="I7" s="12"/>
      <c r="J7" s="12"/>
      <c r="K7" s="12"/>
      <c r="L7" s="12"/>
      <c r="M7" s="12"/>
      <c r="N7" s="12"/>
      <c r="O7" s="12"/>
      <c r="P7" s="12"/>
      <c r="Q7" s="12"/>
      <c r="R7" s="12"/>
      <c r="S7" s="12"/>
      <c r="T7" s="12"/>
      <c r="U7" s="12"/>
      <c r="V7" s="12"/>
      <c r="W7" s="12"/>
      <c r="X7" s="12"/>
      <c r="Y7" s="12"/>
      <c r="Z7" s="12"/>
      <c r="AA7" s="12"/>
      <c r="AB7" s="12"/>
      <c r="AC7" s="12"/>
      <c r="AD7" s="12"/>
    </row>
    <row r="8" spans="2:30" ht="45.6" customHeight="1">
      <c r="B8" s="102" t="s">
        <v>405</v>
      </c>
      <c r="C8" s="76" t="s">
        <v>28</v>
      </c>
      <c r="D8" s="107" t="s">
        <v>25</v>
      </c>
      <c r="E8" s="107">
        <v>1</v>
      </c>
      <c r="F8" s="122"/>
      <c r="G8" s="122"/>
      <c r="H8" s="123"/>
      <c r="I8" s="12"/>
      <c r="J8" s="12"/>
      <c r="K8" s="12"/>
      <c r="L8" s="12"/>
      <c r="M8" s="12"/>
      <c r="N8" s="12"/>
      <c r="O8" s="12"/>
      <c r="P8" s="12"/>
      <c r="Q8" s="12"/>
      <c r="R8" s="12"/>
      <c r="S8" s="12"/>
      <c r="T8" s="12"/>
      <c r="U8" s="12"/>
      <c r="V8" s="12"/>
      <c r="W8" s="12"/>
      <c r="X8" s="12"/>
      <c r="Y8" s="12"/>
      <c r="Z8" s="12"/>
      <c r="AA8" s="12"/>
      <c r="AB8" s="12"/>
      <c r="AC8" s="12"/>
      <c r="AD8" s="12"/>
    </row>
    <row r="9" spans="2:30" ht="33" customHeight="1">
      <c r="B9" s="102" t="s">
        <v>406</v>
      </c>
      <c r="C9" s="76" t="s">
        <v>30</v>
      </c>
      <c r="D9" s="107" t="s">
        <v>25</v>
      </c>
      <c r="E9" s="107">
        <v>1</v>
      </c>
      <c r="F9" s="122"/>
      <c r="G9" s="122"/>
      <c r="H9" s="123"/>
      <c r="I9" s="12"/>
      <c r="J9" s="12"/>
      <c r="K9" s="12"/>
      <c r="L9" s="12"/>
      <c r="M9" s="12"/>
      <c r="N9" s="12"/>
      <c r="O9" s="12"/>
      <c r="P9" s="12"/>
      <c r="Q9" s="12"/>
      <c r="R9" s="12"/>
      <c r="S9" s="12"/>
      <c r="T9" s="12"/>
      <c r="U9" s="12"/>
      <c r="V9" s="12"/>
      <c r="W9" s="12"/>
      <c r="X9" s="12"/>
      <c r="Y9" s="12"/>
      <c r="Z9" s="12"/>
      <c r="AA9" s="12"/>
      <c r="AB9" s="12"/>
      <c r="AC9" s="12"/>
      <c r="AD9" s="12"/>
    </row>
    <row r="10" spans="2:30" ht="30" customHeight="1">
      <c r="B10" s="102" t="s">
        <v>407</v>
      </c>
      <c r="C10" s="76" t="s">
        <v>32</v>
      </c>
      <c r="D10" s="107" t="s">
        <v>25</v>
      </c>
      <c r="E10" s="107">
        <v>1</v>
      </c>
      <c r="F10" s="122"/>
      <c r="G10" s="122"/>
      <c r="H10" s="123"/>
      <c r="I10" s="12"/>
      <c r="J10" s="12"/>
      <c r="K10" s="12"/>
      <c r="L10" s="12"/>
      <c r="M10" s="12"/>
      <c r="N10" s="12"/>
      <c r="O10" s="12"/>
      <c r="P10" s="12"/>
      <c r="Q10" s="12"/>
      <c r="R10" s="12"/>
      <c r="S10" s="12"/>
      <c r="T10" s="12"/>
      <c r="U10" s="12"/>
      <c r="V10" s="12"/>
      <c r="W10" s="12"/>
      <c r="X10" s="12"/>
      <c r="Y10" s="12"/>
      <c r="Z10" s="12"/>
      <c r="AA10" s="12"/>
      <c r="AB10" s="12"/>
      <c r="AC10" s="12"/>
      <c r="AD10" s="12"/>
    </row>
    <row r="11" spans="2:30" ht="42.6" customHeight="1">
      <c r="B11" s="102" t="s">
        <v>408</v>
      </c>
      <c r="C11" s="76" t="s">
        <v>34</v>
      </c>
      <c r="D11" s="107" t="s">
        <v>35</v>
      </c>
      <c r="E11" s="107">
        <v>4</v>
      </c>
      <c r="F11" s="122"/>
      <c r="G11" s="122"/>
      <c r="H11" s="123"/>
      <c r="I11" s="12"/>
      <c r="J11" s="12"/>
      <c r="K11" s="12"/>
      <c r="L11" s="12"/>
      <c r="M11" s="12"/>
      <c r="N11" s="12"/>
      <c r="O11" s="12"/>
      <c r="P11" s="12"/>
      <c r="Q11" s="12"/>
      <c r="R11" s="12"/>
      <c r="S11" s="12"/>
      <c r="T11" s="12"/>
      <c r="U11" s="12"/>
      <c r="V11" s="12"/>
      <c r="W11" s="12"/>
      <c r="X11" s="12"/>
      <c r="Y11" s="12"/>
      <c r="Z11" s="12"/>
      <c r="AA11" s="12"/>
      <c r="AB11" s="12"/>
      <c r="AC11" s="12"/>
      <c r="AD11" s="12"/>
    </row>
    <row r="12" spans="2:30" ht="42.6" customHeight="1">
      <c r="B12" s="102" t="s">
        <v>409</v>
      </c>
      <c r="C12" s="66" t="s">
        <v>37</v>
      </c>
      <c r="D12" s="107" t="s">
        <v>25</v>
      </c>
      <c r="E12" s="107">
        <v>1</v>
      </c>
      <c r="F12" s="122"/>
      <c r="G12" s="122"/>
      <c r="H12" s="123"/>
      <c r="I12" s="12"/>
      <c r="J12" s="12"/>
      <c r="K12" s="12"/>
      <c r="L12" s="12"/>
      <c r="M12" s="12"/>
      <c r="N12" s="12"/>
      <c r="O12" s="12"/>
      <c r="P12" s="12"/>
      <c r="Q12" s="12"/>
      <c r="R12" s="12"/>
      <c r="S12" s="12"/>
      <c r="T12" s="12"/>
      <c r="U12" s="12"/>
      <c r="V12" s="12"/>
      <c r="W12" s="12"/>
      <c r="X12" s="12"/>
      <c r="Y12" s="12"/>
      <c r="Z12" s="12"/>
      <c r="AA12" s="12"/>
      <c r="AB12" s="12"/>
      <c r="AC12" s="12"/>
      <c r="AD12" s="12"/>
    </row>
    <row r="13" spans="2:30" ht="30.6" customHeight="1">
      <c r="B13" s="102" t="s">
        <v>410</v>
      </c>
      <c r="C13" s="66" t="s">
        <v>39</v>
      </c>
      <c r="D13" s="107" t="s">
        <v>25</v>
      </c>
      <c r="E13" s="107">
        <v>1</v>
      </c>
      <c r="F13" s="122"/>
      <c r="G13" s="122"/>
      <c r="H13" s="123"/>
      <c r="I13" s="12"/>
      <c r="J13" s="12"/>
      <c r="K13" s="12"/>
      <c r="L13" s="12"/>
      <c r="M13" s="12"/>
      <c r="N13" s="12"/>
      <c r="O13" s="12"/>
      <c r="P13" s="12"/>
      <c r="Q13" s="12"/>
      <c r="R13" s="12"/>
      <c r="S13" s="12"/>
      <c r="T13" s="12"/>
      <c r="U13" s="12"/>
      <c r="V13" s="12"/>
      <c r="W13" s="12"/>
      <c r="X13" s="12"/>
      <c r="Y13" s="12"/>
      <c r="Z13" s="12"/>
      <c r="AA13" s="12"/>
      <c r="AB13" s="12"/>
      <c r="AC13" s="12"/>
      <c r="AD13" s="12"/>
    </row>
    <row r="14" spans="2:30" ht="12.6" customHeight="1">
      <c r="B14" s="102"/>
      <c r="C14" s="76"/>
      <c r="D14" s="107"/>
      <c r="E14" s="107"/>
      <c r="F14" s="122"/>
      <c r="G14" s="122"/>
      <c r="H14" s="123"/>
      <c r="I14" s="12"/>
      <c r="J14" s="12"/>
      <c r="K14" s="12"/>
      <c r="L14" s="12"/>
      <c r="M14" s="12"/>
      <c r="N14" s="12"/>
      <c r="O14" s="12"/>
      <c r="P14" s="12"/>
      <c r="Q14" s="12"/>
      <c r="R14" s="12"/>
      <c r="S14" s="12"/>
      <c r="T14" s="12"/>
      <c r="U14" s="12"/>
      <c r="V14" s="12"/>
      <c r="W14" s="12"/>
      <c r="X14" s="12"/>
      <c r="Y14" s="12"/>
      <c r="Z14" s="12"/>
      <c r="AA14" s="12"/>
      <c r="AB14" s="12"/>
      <c r="AC14" s="12"/>
      <c r="AD14" s="12"/>
    </row>
    <row r="15" spans="2:30" ht="41.4">
      <c r="B15" s="97" t="s">
        <v>261</v>
      </c>
      <c r="C15" s="75" t="s">
        <v>41</v>
      </c>
      <c r="D15" s="107"/>
      <c r="E15" s="107"/>
      <c r="F15" s="122"/>
      <c r="G15" s="122"/>
      <c r="H15" s="123"/>
      <c r="I15" s="12"/>
      <c r="J15" s="12"/>
      <c r="K15" s="12"/>
      <c r="L15" s="12"/>
      <c r="M15" s="12"/>
      <c r="N15" s="12"/>
      <c r="O15" s="12"/>
      <c r="P15" s="12"/>
      <c r="Q15" s="12"/>
      <c r="R15" s="12"/>
      <c r="S15" s="12"/>
      <c r="T15" s="12"/>
      <c r="U15" s="12"/>
      <c r="V15" s="12"/>
      <c r="W15" s="12"/>
      <c r="X15" s="12"/>
      <c r="Y15" s="12"/>
      <c r="Z15" s="12"/>
      <c r="AA15" s="12"/>
      <c r="AB15" s="12"/>
      <c r="AC15" s="12"/>
      <c r="AD15" s="12"/>
    </row>
    <row r="16" spans="2:30">
      <c r="B16" s="102"/>
      <c r="C16" s="76"/>
      <c r="D16" s="107"/>
      <c r="E16" s="107"/>
      <c r="F16" s="122"/>
      <c r="G16" s="122"/>
      <c r="H16" s="123"/>
      <c r="I16" s="12"/>
      <c r="J16" s="12"/>
      <c r="K16" s="12"/>
      <c r="L16" s="12"/>
      <c r="M16" s="12"/>
      <c r="N16" s="12"/>
      <c r="O16" s="12"/>
      <c r="P16" s="12"/>
      <c r="Q16" s="12"/>
      <c r="R16" s="12"/>
      <c r="S16" s="12"/>
      <c r="T16" s="12"/>
      <c r="U16" s="12"/>
      <c r="V16" s="12"/>
      <c r="W16" s="12"/>
      <c r="X16" s="12"/>
      <c r="Y16" s="12"/>
      <c r="Z16" s="12"/>
      <c r="AA16" s="12"/>
      <c r="AB16" s="12"/>
      <c r="AC16" s="12"/>
      <c r="AD16" s="12"/>
    </row>
    <row r="17" spans="2:30" ht="31.2" customHeight="1">
      <c r="B17" s="102" t="s">
        <v>262</v>
      </c>
      <c r="C17" s="76" t="s">
        <v>43</v>
      </c>
      <c r="D17" s="107" t="s">
        <v>25</v>
      </c>
      <c r="E17" s="107">
        <v>1</v>
      </c>
      <c r="F17" s="122"/>
      <c r="G17" s="122"/>
      <c r="H17" s="123"/>
      <c r="I17" s="12"/>
      <c r="J17" s="12"/>
      <c r="K17" s="12"/>
      <c r="L17" s="12"/>
      <c r="M17" s="12"/>
      <c r="N17" s="12"/>
      <c r="O17" s="12"/>
      <c r="P17" s="12"/>
      <c r="Q17" s="12"/>
      <c r="R17" s="12"/>
      <c r="S17" s="12"/>
      <c r="T17" s="12"/>
      <c r="U17" s="12"/>
      <c r="V17" s="12"/>
      <c r="W17" s="12"/>
      <c r="X17" s="12"/>
      <c r="Y17" s="12"/>
      <c r="Z17" s="12"/>
      <c r="AA17" s="12"/>
      <c r="AB17" s="12"/>
      <c r="AC17" s="12"/>
      <c r="AD17" s="12"/>
    </row>
    <row r="18" spans="2:30" ht="31.2" customHeight="1">
      <c r="B18" s="102" t="s">
        <v>263</v>
      </c>
      <c r="C18" s="76" t="s">
        <v>45</v>
      </c>
      <c r="D18" s="107" t="s">
        <v>25</v>
      </c>
      <c r="E18" s="107">
        <v>1</v>
      </c>
      <c r="F18" s="122"/>
      <c r="G18" s="122"/>
      <c r="H18" s="123"/>
      <c r="I18" s="12"/>
      <c r="J18" s="12"/>
      <c r="K18" s="12"/>
      <c r="L18" s="12"/>
      <c r="M18" s="12"/>
      <c r="N18" s="12"/>
      <c r="O18" s="12"/>
      <c r="P18" s="12"/>
      <c r="Q18" s="12"/>
      <c r="R18" s="12"/>
      <c r="S18" s="12"/>
      <c r="T18" s="12"/>
      <c r="U18" s="12"/>
      <c r="V18" s="12"/>
      <c r="W18" s="12"/>
      <c r="X18" s="12"/>
      <c r="Y18" s="12"/>
      <c r="Z18" s="12"/>
      <c r="AA18" s="12"/>
      <c r="AB18" s="12"/>
      <c r="AC18" s="12"/>
      <c r="AD18" s="12"/>
    </row>
    <row r="19" spans="2:30" ht="31.2" customHeight="1">
      <c r="B19" s="102" t="s">
        <v>264</v>
      </c>
      <c r="C19" s="76" t="s">
        <v>47</v>
      </c>
      <c r="D19" s="107" t="s">
        <v>25</v>
      </c>
      <c r="E19" s="107">
        <v>1</v>
      </c>
      <c r="F19" s="122"/>
      <c r="G19" s="122"/>
      <c r="H19" s="123"/>
      <c r="I19" s="12"/>
      <c r="J19" s="12"/>
      <c r="K19" s="12"/>
      <c r="L19" s="12"/>
      <c r="M19" s="12"/>
      <c r="N19" s="12"/>
      <c r="O19" s="12"/>
      <c r="P19" s="12"/>
      <c r="Q19" s="12"/>
      <c r="R19" s="12"/>
      <c r="S19" s="12"/>
      <c r="T19" s="12"/>
      <c r="U19" s="12"/>
      <c r="V19" s="12"/>
      <c r="W19" s="12"/>
      <c r="X19" s="12"/>
      <c r="Y19" s="12"/>
      <c r="Z19" s="12"/>
      <c r="AA19" s="12"/>
      <c r="AB19" s="12"/>
      <c r="AC19" s="12"/>
      <c r="AD19" s="12"/>
    </row>
    <row r="20" spans="2:30" ht="31.2" customHeight="1">
      <c r="B20" s="102" t="s">
        <v>265</v>
      </c>
      <c r="C20" s="76" t="s">
        <v>49</v>
      </c>
      <c r="D20" s="107" t="s">
        <v>25</v>
      </c>
      <c r="E20" s="107">
        <v>1</v>
      </c>
      <c r="F20" s="122"/>
      <c r="G20" s="122"/>
      <c r="H20" s="123"/>
      <c r="I20" s="12"/>
      <c r="J20" s="12"/>
      <c r="K20" s="12"/>
      <c r="L20" s="12"/>
      <c r="M20" s="12"/>
      <c r="N20" s="12"/>
      <c r="O20" s="12"/>
      <c r="P20" s="12"/>
      <c r="Q20" s="12"/>
      <c r="R20" s="12"/>
      <c r="S20" s="12"/>
      <c r="T20" s="12"/>
      <c r="U20" s="12"/>
      <c r="V20" s="12"/>
      <c r="W20" s="12"/>
      <c r="X20" s="12"/>
      <c r="Y20" s="12"/>
      <c r="Z20" s="12"/>
      <c r="AA20" s="12"/>
      <c r="AB20" s="12"/>
      <c r="AC20" s="12"/>
      <c r="AD20" s="12"/>
    </row>
    <row r="21" spans="2:30" ht="31.2" customHeight="1">
      <c r="B21" s="102" t="s">
        <v>411</v>
      </c>
      <c r="C21" s="76" t="s">
        <v>51</v>
      </c>
      <c r="D21" s="107" t="s">
        <v>25</v>
      </c>
      <c r="E21" s="107">
        <v>1</v>
      </c>
      <c r="F21" s="122"/>
      <c r="G21" s="122"/>
      <c r="H21" s="123"/>
      <c r="I21" s="12"/>
      <c r="J21" s="12"/>
      <c r="K21" s="12"/>
      <c r="L21" s="12"/>
      <c r="M21" s="12"/>
      <c r="N21" s="12"/>
      <c r="O21" s="12"/>
      <c r="P21" s="12"/>
      <c r="Q21" s="12"/>
      <c r="R21" s="12"/>
      <c r="S21" s="12"/>
      <c r="T21" s="12"/>
      <c r="U21" s="12"/>
      <c r="V21" s="12"/>
      <c r="W21" s="12"/>
      <c r="X21" s="12"/>
      <c r="Y21" s="12"/>
      <c r="Z21" s="12"/>
      <c r="AA21" s="12"/>
      <c r="AB21" s="12"/>
      <c r="AC21" s="12"/>
      <c r="AD21" s="12"/>
    </row>
    <row r="22" spans="2:30" ht="31.2" customHeight="1">
      <c r="B22" s="102" t="s">
        <v>412</v>
      </c>
      <c r="C22" s="66" t="s">
        <v>53</v>
      </c>
      <c r="D22" s="107" t="s">
        <v>25</v>
      </c>
      <c r="E22" s="107">
        <v>1</v>
      </c>
      <c r="F22" s="122"/>
      <c r="G22" s="122"/>
      <c r="H22" s="123"/>
      <c r="I22" s="12"/>
      <c r="J22" s="12"/>
      <c r="K22" s="12"/>
      <c r="L22" s="12"/>
      <c r="M22" s="12"/>
      <c r="N22" s="12"/>
      <c r="O22" s="12"/>
      <c r="P22" s="12"/>
      <c r="Q22" s="12"/>
      <c r="R22" s="12"/>
      <c r="S22" s="12"/>
      <c r="T22" s="12"/>
      <c r="U22" s="12"/>
      <c r="V22" s="12"/>
      <c r="W22" s="12"/>
      <c r="X22" s="12"/>
      <c r="Y22" s="12"/>
      <c r="Z22" s="12"/>
      <c r="AA22" s="12"/>
      <c r="AB22" s="12"/>
      <c r="AC22" s="12"/>
      <c r="AD22" s="12"/>
    </row>
    <row r="23" spans="2:30">
      <c r="B23" s="102"/>
      <c r="C23" s="76"/>
      <c r="D23" s="107"/>
      <c r="E23" s="107"/>
      <c r="F23" s="122"/>
      <c r="G23" s="122"/>
      <c r="H23" s="123"/>
      <c r="I23" s="12"/>
      <c r="J23" s="12"/>
      <c r="K23" s="12"/>
      <c r="L23" s="12"/>
      <c r="M23" s="12"/>
      <c r="N23" s="12"/>
      <c r="O23" s="12"/>
      <c r="P23" s="12"/>
      <c r="Q23" s="12"/>
      <c r="R23" s="12"/>
      <c r="S23" s="12"/>
      <c r="T23" s="12"/>
      <c r="U23" s="12"/>
      <c r="V23" s="12"/>
      <c r="W23" s="12"/>
      <c r="X23" s="12"/>
      <c r="Y23" s="12"/>
      <c r="Z23" s="12"/>
      <c r="AA23" s="12"/>
      <c r="AB23" s="12"/>
      <c r="AC23" s="12"/>
      <c r="AD23" s="12"/>
    </row>
    <row r="24" spans="2:30" ht="27.6">
      <c r="B24" s="97" t="s">
        <v>267</v>
      </c>
      <c r="C24" s="75" t="s">
        <v>55</v>
      </c>
      <c r="D24" s="107"/>
      <c r="E24" s="107"/>
      <c r="F24" s="122"/>
      <c r="G24" s="122"/>
      <c r="H24" s="123"/>
      <c r="I24" s="12"/>
      <c r="J24" s="12"/>
      <c r="K24" s="12"/>
      <c r="L24" s="12"/>
      <c r="M24" s="12"/>
      <c r="N24" s="12"/>
      <c r="O24" s="12"/>
      <c r="P24" s="12"/>
      <c r="Q24" s="12"/>
      <c r="R24" s="12"/>
      <c r="S24" s="12"/>
      <c r="T24" s="12"/>
      <c r="U24" s="12"/>
      <c r="V24" s="12"/>
      <c r="W24" s="12"/>
      <c r="X24" s="12"/>
      <c r="Y24" s="12"/>
      <c r="Z24" s="12"/>
      <c r="AA24" s="12"/>
      <c r="AB24" s="12"/>
      <c r="AC24" s="12"/>
      <c r="AD24" s="12"/>
    </row>
    <row r="25" spans="2:30">
      <c r="B25" s="102"/>
      <c r="C25" s="76" t="s">
        <v>56</v>
      </c>
      <c r="D25" s="107"/>
      <c r="E25" s="107"/>
      <c r="F25" s="122"/>
      <c r="G25" s="122"/>
      <c r="H25" s="123"/>
      <c r="I25" s="12"/>
      <c r="J25" s="12"/>
      <c r="K25" s="12"/>
      <c r="L25" s="12"/>
      <c r="M25" s="12"/>
      <c r="N25" s="12"/>
      <c r="O25" s="12"/>
      <c r="P25" s="12"/>
      <c r="Q25" s="12"/>
      <c r="R25" s="12"/>
      <c r="S25" s="12"/>
      <c r="T25" s="12"/>
      <c r="U25" s="12"/>
      <c r="V25" s="12"/>
      <c r="W25" s="12"/>
      <c r="X25" s="12"/>
      <c r="Y25" s="12"/>
      <c r="Z25" s="12"/>
      <c r="AA25" s="12"/>
      <c r="AB25" s="12"/>
      <c r="AC25" s="12"/>
      <c r="AD25" s="12"/>
    </row>
    <row r="26" spans="2:30">
      <c r="B26" s="102"/>
      <c r="C26" s="76"/>
      <c r="D26" s="107"/>
      <c r="E26" s="107"/>
      <c r="F26" s="122"/>
      <c r="G26" s="122"/>
      <c r="H26" s="123"/>
      <c r="I26" s="12"/>
      <c r="J26" s="12"/>
      <c r="K26" s="12"/>
      <c r="L26" s="12"/>
      <c r="M26" s="12"/>
      <c r="N26" s="12"/>
      <c r="O26" s="12"/>
      <c r="P26" s="12"/>
      <c r="Q26" s="12"/>
      <c r="R26" s="12"/>
      <c r="S26" s="12"/>
      <c r="T26" s="12"/>
      <c r="U26" s="12"/>
      <c r="V26" s="12"/>
      <c r="W26" s="12"/>
      <c r="X26" s="12"/>
      <c r="Y26" s="12"/>
      <c r="Z26" s="12"/>
      <c r="AA26" s="12"/>
      <c r="AB26" s="12"/>
      <c r="AC26" s="12"/>
      <c r="AD26" s="12"/>
    </row>
    <row r="27" spans="2:30" ht="31.2" customHeight="1">
      <c r="B27" s="102" t="s">
        <v>268</v>
      </c>
      <c r="C27" s="66" t="s">
        <v>58</v>
      </c>
      <c r="D27" s="107" t="s">
        <v>59</v>
      </c>
      <c r="E27" s="107">
        <v>6</v>
      </c>
      <c r="F27" s="122"/>
      <c r="G27" s="122"/>
      <c r="H27" s="123"/>
      <c r="I27" s="12"/>
      <c r="J27" s="12"/>
      <c r="K27" s="12"/>
      <c r="L27" s="12"/>
      <c r="M27" s="12"/>
      <c r="N27" s="12"/>
      <c r="O27" s="12"/>
      <c r="P27" s="12"/>
      <c r="Q27" s="12"/>
      <c r="R27" s="12"/>
      <c r="S27" s="12"/>
      <c r="T27" s="12"/>
      <c r="U27" s="12"/>
      <c r="V27" s="12"/>
      <c r="W27" s="12"/>
      <c r="X27" s="12"/>
      <c r="Y27" s="12"/>
      <c r="Z27" s="12"/>
      <c r="AA27" s="12"/>
      <c r="AB27" s="12"/>
      <c r="AC27" s="12"/>
      <c r="AD27" s="12"/>
    </row>
    <row r="28" spans="2:30" ht="31.2" customHeight="1">
      <c r="B28" s="102" t="s">
        <v>269</v>
      </c>
      <c r="C28" s="66" t="s">
        <v>61</v>
      </c>
      <c r="D28" s="107" t="s">
        <v>59</v>
      </c>
      <c r="E28" s="107">
        <v>6</v>
      </c>
      <c r="F28" s="122"/>
      <c r="G28" s="122"/>
      <c r="H28" s="123"/>
      <c r="I28" s="12"/>
      <c r="J28" s="12"/>
      <c r="K28" s="12"/>
      <c r="L28" s="12"/>
      <c r="M28" s="12"/>
      <c r="N28" s="12"/>
      <c r="O28" s="12"/>
      <c r="P28" s="12"/>
      <c r="Q28" s="12"/>
      <c r="R28" s="12"/>
      <c r="S28" s="12"/>
      <c r="T28" s="12"/>
      <c r="U28" s="12"/>
      <c r="V28" s="12"/>
      <c r="W28" s="12"/>
      <c r="X28" s="12"/>
      <c r="Y28" s="12"/>
      <c r="Z28" s="12"/>
      <c r="AA28" s="12"/>
      <c r="AB28" s="12"/>
      <c r="AC28" s="12"/>
      <c r="AD28" s="12"/>
    </row>
    <row r="29" spans="2:30" ht="31.2" customHeight="1">
      <c r="B29" s="102" t="s">
        <v>270</v>
      </c>
      <c r="C29" s="66" t="s">
        <v>63</v>
      </c>
      <c r="D29" s="110" t="s">
        <v>59</v>
      </c>
      <c r="E29" s="110">
        <v>6</v>
      </c>
      <c r="F29" s="124">
        <f>6000*1.1*1.1</f>
        <v>7260.0000000000018</v>
      </c>
      <c r="G29" s="124">
        <v>0</v>
      </c>
      <c r="H29" s="125">
        <f t="shared" ref="H29:H33" si="0">+(G29+F29)*E29</f>
        <v>43560.000000000015</v>
      </c>
      <c r="I29" s="12"/>
      <c r="J29" s="12"/>
      <c r="K29" s="12"/>
      <c r="L29" s="12"/>
      <c r="M29" s="12"/>
      <c r="N29" s="12"/>
      <c r="O29" s="12"/>
      <c r="P29" s="12"/>
      <c r="Q29" s="12"/>
      <c r="R29" s="12"/>
      <c r="S29" s="12"/>
      <c r="T29" s="12"/>
      <c r="U29" s="12"/>
      <c r="V29" s="12"/>
      <c r="W29" s="12"/>
      <c r="X29" s="12"/>
      <c r="Y29" s="12"/>
      <c r="Z29" s="12"/>
      <c r="AA29" s="12"/>
      <c r="AB29" s="12"/>
      <c r="AC29" s="12"/>
      <c r="AD29" s="12"/>
    </row>
    <row r="30" spans="2:30" ht="34.950000000000003" customHeight="1">
      <c r="B30" s="102" t="s">
        <v>271</v>
      </c>
      <c r="C30" s="66" t="s">
        <v>65</v>
      </c>
      <c r="D30" s="110" t="s">
        <v>59</v>
      </c>
      <c r="E30" s="110">
        <v>6</v>
      </c>
      <c r="F30" s="124">
        <v>0</v>
      </c>
      <c r="G30" s="124">
        <f>6000*1.1</f>
        <v>6600.0000000000009</v>
      </c>
      <c r="H30" s="125">
        <f t="shared" ref="H30" si="1">+(G30+F30)*E30</f>
        <v>39600.000000000007</v>
      </c>
      <c r="I30" s="12"/>
      <c r="J30" s="12"/>
      <c r="K30" s="12"/>
      <c r="L30" s="12"/>
      <c r="M30" s="12"/>
      <c r="N30" s="12"/>
      <c r="O30" s="12"/>
      <c r="P30" s="12"/>
      <c r="Q30" s="12"/>
      <c r="R30" s="12"/>
      <c r="S30" s="12"/>
      <c r="T30" s="12"/>
      <c r="U30" s="12"/>
      <c r="V30" s="12"/>
      <c r="W30" s="12"/>
      <c r="X30" s="12"/>
      <c r="Y30" s="12"/>
      <c r="Z30" s="12"/>
      <c r="AA30" s="12"/>
      <c r="AB30" s="12"/>
      <c r="AC30" s="12"/>
      <c r="AD30" s="12"/>
    </row>
    <row r="31" spans="2:30" ht="13.2" customHeight="1">
      <c r="B31" s="102"/>
      <c r="C31" s="66"/>
      <c r="D31" s="107"/>
      <c r="E31" s="107"/>
      <c r="F31" s="122"/>
      <c r="G31" s="122"/>
      <c r="H31" s="123"/>
      <c r="I31" s="12"/>
      <c r="J31" s="12"/>
      <c r="K31" s="12"/>
      <c r="L31" s="12"/>
      <c r="M31" s="12"/>
      <c r="N31" s="12"/>
      <c r="O31" s="12"/>
      <c r="P31" s="12"/>
      <c r="Q31" s="12"/>
      <c r="R31" s="12"/>
      <c r="S31" s="12"/>
      <c r="T31" s="12"/>
      <c r="U31" s="12"/>
      <c r="V31" s="12"/>
      <c r="W31" s="12"/>
      <c r="X31" s="12"/>
      <c r="Y31" s="12"/>
      <c r="Z31" s="12"/>
      <c r="AA31" s="12"/>
      <c r="AB31" s="12"/>
      <c r="AC31" s="12"/>
      <c r="AD31" s="12"/>
    </row>
    <row r="32" spans="2:30" ht="31.2" customHeight="1">
      <c r="B32" s="97" t="s">
        <v>273</v>
      </c>
      <c r="C32" s="75" t="s">
        <v>67</v>
      </c>
      <c r="D32" s="107"/>
      <c r="E32" s="107"/>
      <c r="F32" s="122"/>
      <c r="G32" s="122"/>
      <c r="H32" s="123"/>
      <c r="I32" s="12"/>
      <c r="J32" s="12"/>
      <c r="K32" s="12"/>
      <c r="L32" s="12"/>
      <c r="M32" s="12"/>
      <c r="N32" s="12"/>
      <c r="O32" s="12"/>
      <c r="P32" s="12"/>
      <c r="Q32" s="12"/>
      <c r="R32" s="12"/>
      <c r="S32" s="12"/>
      <c r="T32" s="12"/>
      <c r="U32" s="12"/>
      <c r="V32" s="12"/>
      <c r="W32" s="12"/>
      <c r="X32" s="12"/>
      <c r="Y32" s="12"/>
      <c r="Z32" s="12"/>
      <c r="AA32" s="12"/>
      <c r="AB32" s="12"/>
      <c r="AC32" s="12"/>
      <c r="AD32" s="12"/>
    </row>
    <row r="33" spans="2:30" ht="31.2" customHeight="1">
      <c r="B33" s="102" t="s">
        <v>274</v>
      </c>
      <c r="C33" s="66" t="s">
        <v>69</v>
      </c>
      <c r="D33" s="110" t="s">
        <v>70</v>
      </c>
      <c r="E33" s="110">
        <v>1</v>
      </c>
      <c r="F33" s="124">
        <v>0</v>
      </c>
      <c r="G33" s="124">
        <f>6*250*2*22*1.1*1.1</f>
        <v>79860</v>
      </c>
      <c r="H33" s="125">
        <f t="shared" si="0"/>
        <v>79860</v>
      </c>
      <c r="I33" s="12"/>
      <c r="J33" s="12"/>
      <c r="K33" s="12"/>
      <c r="L33" s="12"/>
      <c r="M33" s="12"/>
      <c r="N33" s="12"/>
      <c r="O33" s="12"/>
      <c r="P33" s="12"/>
      <c r="Q33" s="12"/>
      <c r="R33" s="12"/>
      <c r="S33" s="12"/>
      <c r="T33" s="12"/>
      <c r="U33" s="12"/>
      <c r="V33" s="12"/>
      <c r="W33" s="12"/>
      <c r="X33" s="12"/>
      <c r="Y33" s="12"/>
      <c r="Z33" s="12"/>
      <c r="AA33" s="12"/>
      <c r="AB33" s="12"/>
      <c r="AC33" s="12"/>
      <c r="AD33" s="12"/>
    </row>
    <row r="34" spans="2:30" ht="31.2" customHeight="1">
      <c r="B34" s="102" t="s">
        <v>275</v>
      </c>
      <c r="C34" s="76" t="s">
        <v>72</v>
      </c>
      <c r="D34" s="110" t="s">
        <v>70</v>
      </c>
      <c r="E34" s="110">
        <v>1</v>
      </c>
      <c r="F34" s="124"/>
      <c r="G34" s="124">
        <v>85000</v>
      </c>
      <c r="H34" s="128">
        <f>G34</f>
        <v>85000</v>
      </c>
      <c r="I34" s="12"/>
      <c r="J34" s="12"/>
      <c r="K34" s="12"/>
      <c r="L34" s="12"/>
      <c r="M34" s="12"/>
      <c r="N34" s="12"/>
      <c r="O34" s="12"/>
      <c r="P34" s="12"/>
      <c r="Q34" s="12"/>
      <c r="R34" s="12"/>
      <c r="S34" s="12"/>
      <c r="T34" s="12"/>
      <c r="U34" s="12"/>
      <c r="V34" s="12"/>
      <c r="W34" s="12"/>
      <c r="X34" s="12"/>
      <c r="Y34" s="12"/>
      <c r="Z34" s="12"/>
      <c r="AA34" s="12"/>
      <c r="AB34" s="12"/>
      <c r="AC34" s="12"/>
      <c r="AD34" s="12"/>
    </row>
    <row r="35" spans="2:30" ht="31.2" customHeight="1">
      <c r="B35" s="102" t="s">
        <v>276</v>
      </c>
      <c r="C35" s="121" t="s">
        <v>74</v>
      </c>
      <c r="D35" s="110" t="s">
        <v>70</v>
      </c>
      <c r="E35" s="111">
        <v>1</v>
      </c>
      <c r="F35" s="129">
        <v>200000</v>
      </c>
      <c r="G35" s="129"/>
      <c r="H35" s="130">
        <f>F35</f>
        <v>200000</v>
      </c>
      <c r="I35" s="12"/>
      <c r="J35" s="12"/>
      <c r="K35" s="12"/>
      <c r="L35" s="12"/>
      <c r="M35" s="12"/>
      <c r="N35" s="12"/>
      <c r="O35" s="12"/>
      <c r="P35" s="12"/>
      <c r="Q35" s="12"/>
      <c r="R35" s="12"/>
      <c r="S35" s="12"/>
      <c r="T35" s="12"/>
      <c r="U35" s="12"/>
      <c r="V35" s="12"/>
      <c r="W35" s="12"/>
      <c r="X35" s="12"/>
      <c r="Y35" s="12"/>
      <c r="Z35" s="12"/>
      <c r="AA35" s="12"/>
      <c r="AB35" s="12"/>
      <c r="AC35" s="12"/>
      <c r="AD35" s="12"/>
    </row>
    <row r="36" spans="2:30" ht="31.2" customHeight="1">
      <c r="B36" s="102" t="s">
        <v>277</v>
      </c>
      <c r="C36" s="121" t="s">
        <v>76</v>
      </c>
      <c r="D36" s="110" t="s">
        <v>70</v>
      </c>
      <c r="E36" s="111">
        <v>1</v>
      </c>
      <c r="F36" s="129">
        <v>0</v>
      </c>
      <c r="G36" s="129">
        <f>7*300*1.15*6*1.1</f>
        <v>15939.000000000002</v>
      </c>
      <c r="H36" s="130">
        <f>G36</f>
        <v>15939.000000000002</v>
      </c>
      <c r="I36" s="12"/>
      <c r="J36" s="12"/>
      <c r="K36" s="12"/>
      <c r="L36" s="12"/>
      <c r="M36" s="12"/>
      <c r="N36" s="12"/>
      <c r="O36" s="12"/>
      <c r="P36" s="12"/>
      <c r="Q36" s="12"/>
      <c r="R36" s="12"/>
      <c r="S36" s="12"/>
      <c r="T36" s="12"/>
      <c r="U36" s="12"/>
      <c r="V36" s="12"/>
      <c r="W36" s="12"/>
      <c r="X36" s="12"/>
      <c r="Y36" s="12"/>
      <c r="Z36" s="12"/>
      <c r="AA36" s="12"/>
      <c r="AB36" s="12"/>
      <c r="AC36" s="12"/>
      <c r="AD36" s="12"/>
    </row>
    <row r="37" spans="2:30" ht="45.6" customHeight="1" thickBot="1">
      <c r="B37" s="109"/>
      <c r="C37" s="112" t="s">
        <v>366</v>
      </c>
      <c r="D37" s="113"/>
      <c r="E37" s="114"/>
      <c r="F37" s="126"/>
      <c r="G37" s="126"/>
      <c r="H37" s="127"/>
      <c r="I37" s="12"/>
      <c r="J37" s="12"/>
      <c r="K37" s="12"/>
      <c r="L37" s="12"/>
      <c r="M37" s="12"/>
      <c r="N37" s="12"/>
      <c r="O37" s="12"/>
      <c r="P37" s="12"/>
      <c r="Q37" s="12"/>
      <c r="R37" s="12"/>
      <c r="S37" s="12"/>
      <c r="T37" s="12"/>
      <c r="U37" s="12"/>
      <c r="V37" s="12"/>
      <c r="W37" s="12"/>
      <c r="X37" s="12"/>
      <c r="Y37" s="12"/>
      <c r="Z37" s="12"/>
      <c r="AA37" s="12"/>
      <c r="AB37" s="12"/>
      <c r="AC37" s="12"/>
      <c r="AD37" s="12"/>
    </row>
    <row r="38" spans="2:30">
      <c r="B38" s="51"/>
      <c r="C38" s="12"/>
      <c r="D38" s="12"/>
      <c r="E38" s="51"/>
      <c r="F38" s="22"/>
      <c r="G38" s="22"/>
      <c r="H38" s="22"/>
      <c r="I38" s="12"/>
      <c r="J38" s="12"/>
      <c r="K38" s="12"/>
      <c r="L38" s="12"/>
      <c r="M38" s="12"/>
      <c r="N38" s="12"/>
      <c r="O38" s="12"/>
      <c r="P38" s="12"/>
      <c r="Q38" s="12"/>
      <c r="R38" s="12"/>
      <c r="S38" s="12"/>
      <c r="T38" s="12"/>
      <c r="U38" s="12"/>
      <c r="V38" s="12"/>
      <c r="W38" s="12"/>
      <c r="X38" s="12"/>
      <c r="Y38" s="12"/>
      <c r="Z38" s="12"/>
      <c r="AA38" s="12"/>
      <c r="AB38" s="12"/>
      <c r="AC38" s="12"/>
      <c r="AD38" s="12"/>
    </row>
    <row r="39" spans="2:30">
      <c r="B39" s="51"/>
      <c r="C39" s="12"/>
      <c r="D39" s="12"/>
      <c r="E39" s="51"/>
      <c r="F39" s="22"/>
      <c r="G39" s="22"/>
      <c r="H39" s="22"/>
      <c r="I39" s="12"/>
      <c r="J39" s="12"/>
      <c r="K39" s="12"/>
      <c r="L39" s="12"/>
      <c r="M39" s="12"/>
      <c r="N39" s="12"/>
      <c r="O39" s="12"/>
      <c r="P39" s="12"/>
      <c r="Q39" s="12"/>
      <c r="R39" s="12"/>
      <c r="S39" s="12"/>
      <c r="T39" s="12"/>
      <c r="U39" s="12"/>
      <c r="V39" s="12"/>
      <c r="W39" s="12"/>
      <c r="X39" s="12"/>
      <c r="Y39" s="12"/>
      <c r="Z39" s="12"/>
      <c r="AA39" s="12"/>
      <c r="AB39" s="12"/>
      <c r="AC39" s="12"/>
      <c r="AD39" s="12"/>
    </row>
    <row r="40" spans="2:30">
      <c r="B40" s="51"/>
      <c r="C40" s="12"/>
      <c r="D40" s="12"/>
      <c r="E40" s="51"/>
      <c r="F40" s="22"/>
      <c r="G40" s="22"/>
      <c r="H40" s="22"/>
      <c r="I40" s="12"/>
      <c r="J40" s="12"/>
      <c r="K40" s="12"/>
      <c r="L40" s="12"/>
      <c r="M40" s="12"/>
      <c r="N40" s="12"/>
      <c r="O40" s="12"/>
      <c r="P40" s="12"/>
      <c r="Q40" s="12"/>
      <c r="R40" s="12"/>
      <c r="S40" s="12"/>
      <c r="T40" s="12"/>
      <c r="U40" s="12"/>
      <c r="V40" s="12"/>
      <c r="W40" s="12"/>
      <c r="X40" s="12"/>
      <c r="Y40" s="12"/>
      <c r="Z40" s="12"/>
      <c r="AA40" s="12"/>
      <c r="AB40" s="12"/>
      <c r="AC40" s="12"/>
      <c r="AD40" s="12"/>
    </row>
  </sheetData>
  <mergeCells count="1">
    <mergeCell ref="B2:H2"/>
  </mergeCells>
  <phoneticPr fontId="18" type="noConversion"/>
  <pageMargins left="0.70866141732283472" right="0.70866141732283472" top="0.74803149606299213" bottom="0.74803149606299213" header="0.31496062992125984" footer="0.31496062992125984"/>
  <pageSetup paperSize="9" scale="44" orientation="portrait" r:id="rId1"/>
  <headerFooter>
    <oddHeader>&amp;LMakhado 66kV Subtransmission Line</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1393"/>
  <sheetViews>
    <sheetView view="pageBreakPreview" zoomScale="90" zoomScaleNormal="100" zoomScaleSheetLayoutView="90" workbookViewId="0">
      <selection activeCell="B2" sqref="B2:I96"/>
    </sheetView>
  </sheetViews>
  <sheetFormatPr defaultColWidth="8.77734375" defaultRowHeight="13.8"/>
  <cols>
    <col min="1" max="1" width="8.77734375" style="1"/>
    <col min="2" max="2" width="7.21875" style="2" customWidth="1"/>
    <col min="3" max="3" width="67.21875" style="1" customWidth="1"/>
    <col min="4" max="4" width="8" style="1" customWidth="1"/>
    <col min="5" max="5" width="7.21875" style="2" customWidth="1"/>
    <col min="6" max="6" width="24.77734375" style="3" hidden="1" customWidth="1"/>
    <col min="7" max="7" width="16.5546875" style="3" customWidth="1"/>
    <col min="8" max="8" width="18.77734375" style="3" customWidth="1"/>
    <col min="9" max="9" width="20.77734375" style="57" customWidth="1"/>
    <col min="10" max="11" width="8.77734375" style="1"/>
    <col min="12" max="12" width="10.44140625" style="1" bestFit="1" customWidth="1"/>
    <col min="13" max="16384" width="8.77734375" style="1"/>
  </cols>
  <sheetData>
    <row r="1" spans="2:32" ht="14.4" thickBot="1"/>
    <row r="2" spans="2:32" ht="24.6" customHeight="1" thickBot="1">
      <c r="B2" s="219" t="s">
        <v>452</v>
      </c>
      <c r="C2" s="220"/>
      <c r="D2" s="220"/>
      <c r="E2" s="220"/>
      <c r="F2" s="220"/>
      <c r="G2" s="220"/>
      <c r="H2" s="220"/>
      <c r="I2" s="221"/>
    </row>
    <row r="3" spans="2:32" ht="42" thickBot="1">
      <c r="B3" s="103" t="s">
        <v>14</v>
      </c>
      <c r="C3" s="48" t="s">
        <v>1</v>
      </c>
      <c r="D3" s="48" t="s">
        <v>15</v>
      </c>
      <c r="E3" s="48" t="s">
        <v>16</v>
      </c>
      <c r="F3" s="104" t="s">
        <v>78</v>
      </c>
      <c r="G3" s="104" t="s">
        <v>17</v>
      </c>
      <c r="H3" s="105" t="s">
        <v>79</v>
      </c>
      <c r="I3" s="106" t="s">
        <v>19</v>
      </c>
      <c r="J3" s="12"/>
      <c r="K3" s="12"/>
      <c r="L3" s="12"/>
      <c r="M3" s="12"/>
      <c r="N3" s="12"/>
      <c r="O3" s="12"/>
      <c r="P3" s="12"/>
      <c r="Q3" s="12"/>
      <c r="R3" s="12"/>
      <c r="S3" s="12"/>
      <c r="T3" s="12"/>
      <c r="U3" s="12"/>
      <c r="V3" s="12"/>
      <c r="W3" s="12"/>
      <c r="X3" s="12"/>
      <c r="Y3" s="12"/>
      <c r="Z3" s="12"/>
      <c r="AA3" s="12"/>
      <c r="AB3" s="12"/>
      <c r="AC3" s="12"/>
      <c r="AD3" s="12"/>
      <c r="AE3" s="12"/>
      <c r="AF3" s="12"/>
    </row>
    <row r="4" spans="2:32">
      <c r="B4" s="86" t="s">
        <v>413</v>
      </c>
      <c r="C4" s="13" t="s">
        <v>81</v>
      </c>
      <c r="D4" s="24"/>
      <c r="E4" s="24"/>
      <c r="F4" s="14"/>
      <c r="G4" s="14"/>
      <c r="H4" s="78"/>
      <c r="I4" s="58"/>
      <c r="J4" s="12"/>
      <c r="K4" s="12"/>
      <c r="L4" s="12"/>
      <c r="M4" s="12"/>
      <c r="N4" s="12"/>
      <c r="O4" s="12"/>
      <c r="P4" s="12"/>
      <c r="Q4" s="12"/>
      <c r="R4" s="12"/>
      <c r="S4" s="12"/>
      <c r="T4" s="12"/>
      <c r="U4" s="12"/>
      <c r="V4" s="12"/>
      <c r="W4" s="12"/>
      <c r="X4" s="12"/>
      <c r="Y4" s="12"/>
      <c r="Z4" s="12"/>
      <c r="AA4" s="12"/>
      <c r="AB4" s="12"/>
      <c r="AC4" s="12"/>
      <c r="AD4" s="12"/>
      <c r="AE4" s="12"/>
      <c r="AF4" s="12"/>
    </row>
    <row r="5" spans="2:32" ht="19.95" customHeight="1">
      <c r="B5" s="88" t="s">
        <v>294</v>
      </c>
      <c r="C5" s="65" t="s">
        <v>83</v>
      </c>
      <c r="D5" s="54"/>
      <c r="E5" s="54"/>
      <c r="F5" s="55"/>
      <c r="G5" s="55"/>
      <c r="H5" s="80"/>
      <c r="I5" s="62"/>
      <c r="J5" s="12"/>
      <c r="K5" s="12"/>
      <c r="L5" s="12"/>
      <c r="M5" s="12"/>
      <c r="N5" s="12"/>
      <c r="O5" s="12"/>
      <c r="P5" s="12"/>
      <c r="Q5" s="12"/>
      <c r="R5" s="12"/>
      <c r="S5" s="12"/>
      <c r="T5" s="12"/>
      <c r="U5" s="12"/>
      <c r="V5" s="12"/>
      <c r="W5" s="12"/>
      <c r="X5" s="12"/>
      <c r="Y5" s="12"/>
      <c r="Z5" s="12"/>
      <c r="AA5" s="12"/>
      <c r="AB5" s="12"/>
      <c r="AC5" s="12"/>
      <c r="AD5" s="12"/>
      <c r="AE5" s="12"/>
      <c r="AF5" s="12"/>
    </row>
    <row r="6" spans="2:32" ht="61.95" customHeight="1">
      <c r="B6" s="89"/>
      <c r="C6" s="66" t="s">
        <v>84</v>
      </c>
      <c r="D6" s="54" t="s">
        <v>25</v>
      </c>
      <c r="E6" s="54">
        <v>1</v>
      </c>
      <c r="F6" s="55"/>
      <c r="G6" s="55"/>
      <c r="H6" s="80"/>
      <c r="I6" s="62"/>
      <c r="J6" s="12"/>
      <c r="K6" s="12"/>
      <c r="L6" s="12"/>
      <c r="M6" s="12"/>
      <c r="N6" s="12"/>
      <c r="O6" s="12"/>
      <c r="P6" s="12"/>
      <c r="Q6" s="12"/>
      <c r="R6" s="12"/>
      <c r="S6" s="12"/>
      <c r="T6" s="12"/>
      <c r="U6" s="12"/>
      <c r="V6" s="12"/>
      <c r="W6" s="12"/>
      <c r="X6" s="12"/>
      <c r="Y6" s="12"/>
      <c r="Z6" s="12"/>
      <c r="AA6" s="12"/>
      <c r="AB6" s="12"/>
      <c r="AC6" s="12"/>
      <c r="AD6" s="12"/>
      <c r="AE6" s="12"/>
      <c r="AF6" s="12"/>
    </row>
    <row r="7" spans="2:32">
      <c r="B7" s="90"/>
      <c r="C7" s="67"/>
      <c r="D7" s="54"/>
      <c r="E7" s="54"/>
      <c r="F7" s="55"/>
      <c r="G7" s="55"/>
      <c r="H7" s="80"/>
      <c r="I7" s="62"/>
      <c r="J7" s="12"/>
      <c r="K7" s="12"/>
      <c r="L7" s="12"/>
      <c r="M7" s="12"/>
      <c r="N7" s="12"/>
      <c r="O7" s="12"/>
      <c r="P7" s="12"/>
      <c r="Q7" s="12"/>
      <c r="R7" s="12"/>
      <c r="S7" s="12"/>
      <c r="T7" s="12"/>
      <c r="U7" s="12"/>
      <c r="V7" s="12"/>
      <c r="W7" s="12"/>
      <c r="X7" s="12"/>
      <c r="Y7" s="12"/>
      <c r="Z7" s="12"/>
      <c r="AA7" s="12"/>
      <c r="AB7" s="12"/>
      <c r="AC7" s="12"/>
      <c r="AD7" s="12"/>
      <c r="AE7" s="12"/>
      <c r="AF7" s="12"/>
    </row>
    <row r="8" spans="2:32" ht="33" customHeight="1">
      <c r="B8" s="88" t="s">
        <v>295</v>
      </c>
      <c r="C8" s="68" t="s">
        <v>86</v>
      </c>
      <c r="D8" s="54"/>
      <c r="E8" s="54"/>
      <c r="F8" s="55"/>
      <c r="G8" s="55"/>
      <c r="H8" s="80"/>
      <c r="I8" s="62"/>
      <c r="J8" s="12"/>
      <c r="K8" s="12"/>
      <c r="L8" s="12"/>
      <c r="M8" s="12"/>
      <c r="N8" s="12"/>
      <c r="O8" s="12"/>
      <c r="P8" s="12"/>
      <c r="Q8" s="12"/>
      <c r="R8" s="12"/>
      <c r="S8" s="12"/>
      <c r="T8" s="12"/>
      <c r="U8" s="12"/>
      <c r="V8" s="12"/>
      <c r="W8" s="12"/>
      <c r="X8" s="12"/>
      <c r="Y8" s="12"/>
      <c r="Z8" s="12"/>
      <c r="AA8" s="12"/>
      <c r="AB8" s="12"/>
      <c r="AC8" s="12"/>
      <c r="AD8" s="12"/>
      <c r="AE8" s="12"/>
      <c r="AF8" s="12"/>
    </row>
    <row r="9" spans="2:32" ht="96" customHeight="1">
      <c r="B9" s="90"/>
      <c r="C9" s="66" t="s">
        <v>87</v>
      </c>
      <c r="D9" s="54"/>
      <c r="E9" s="54"/>
      <c r="F9" s="55"/>
      <c r="G9" s="55"/>
      <c r="H9" s="80"/>
      <c r="I9" s="62"/>
      <c r="J9" s="12"/>
      <c r="K9" s="12"/>
      <c r="L9" s="12"/>
      <c r="M9" s="12"/>
      <c r="N9" s="12"/>
      <c r="O9" s="12"/>
      <c r="P9" s="12"/>
      <c r="Q9" s="12"/>
      <c r="R9" s="12"/>
      <c r="S9" s="12"/>
      <c r="T9" s="12"/>
      <c r="U9" s="12"/>
      <c r="V9" s="12"/>
      <c r="W9" s="12"/>
      <c r="X9" s="12"/>
      <c r="Y9" s="12"/>
      <c r="Z9" s="12"/>
      <c r="AA9" s="12"/>
      <c r="AB9" s="12"/>
      <c r="AC9" s="12"/>
      <c r="AD9" s="12"/>
      <c r="AE9" s="12"/>
      <c r="AF9" s="12"/>
    </row>
    <row r="10" spans="2:32">
      <c r="B10" s="90"/>
      <c r="C10" s="67"/>
      <c r="D10" s="54"/>
      <c r="E10" s="54"/>
      <c r="F10" s="55"/>
      <c r="G10" s="55"/>
      <c r="H10" s="80"/>
      <c r="I10" s="62"/>
      <c r="J10" s="12"/>
      <c r="K10" s="12"/>
      <c r="L10" s="12"/>
      <c r="M10" s="12"/>
      <c r="N10" s="12"/>
      <c r="O10" s="12"/>
      <c r="P10" s="12"/>
      <c r="Q10" s="12"/>
      <c r="R10" s="12"/>
      <c r="S10" s="12"/>
      <c r="T10" s="12"/>
      <c r="U10" s="12"/>
      <c r="V10" s="12"/>
      <c r="W10" s="12"/>
      <c r="X10" s="12"/>
      <c r="Y10" s="12"/>
      <c r="Z10" s="12"/>
      <c r="AA10" s="12"/>
      <c r="AB10" s="12"/>
      <c r="AC10" s="12"/>
      <c r="AD10" s="12"/>
      <c r="AE10" s="12"/>
      <c r="AF10" s="12"/>
    </row>
    <row r="11" spans="2:32" ht="28.2" customHeight="1">
      <c r="B11" s="90" t="s">
        <v>296</v>
      </c>
      <c r="C11" s="67" t="s">
        <v>89</v>
      </c>
      <c r="D11" s="54" t="s">
        <v>90</v>
      </c>
      <c r="E11" s="54">
        <f>1+1</f>
        <v>2</v>
      </c>
      <c r="F11" s="55"/>
      <c r="G11" s="55"/>
      <c r="H11" s="80"/>
      <c r="I11" s="62"/>
      <c r="J11" s="12"/>
      <c r="K11" s="12"/>
      <c r="L11" s="12"/>
      <c r="M11" s="12"/>
      <c r="N11" s="12"/>
      <c r="O11" s="12"/>
      <c r="P11" s="12"/>
      <c r="Q11" s="12"/>
      <c r="R11" s="12"/>
      <c r="S11" s="12"/>
      <c r="T11" s="12"/>
      <c r="U11" s="12"/>
      <c r="V11" s="12"/>
      <c r="W11" s="12"/>
      <c r="X11" s="12"/>
      <c r="Y11" s="12"/>
      <c r="Z11" s="12"/>
      <c r="AA11" s="12"/>
      <c r="AB11" s="12"/>
      <c r="AC11" s="12"/>
      <c r="AD11" s="12"/>
      <c r="AE11" s="12"/>
      <c r="AF11" s="12"/>
    </row>
    <row r="12" spans="2:32" ht="28.2" customHeight="1">
      <c r="B12" s="90" t="s">
        <v>297</v>
      </c>
      <c r="C12" s="67" t="s">
        <v>92</v>
      </c>
      <c r="D12" s="54" t="s">
        <v>90</v>
      </c>
      <c r="E12" s="54">
        <v>1</v>
      </c>
      <c r="F12" s="55"/>
      <c r="G12" s="55"/>
      <c r="H12" s="80"/>
      <c r="I12" s="62"/>
      <c r="J12" s="12"/>
      <c r="K12" s="12"/>
      <c r="L12" s="12"/>
      <c r="M12" s="12"/>
      <c r="N12" s="12"/>
      <c r="O12" s="12"/>
      <c r="P12" s="12"/>
      <c r="Q12" s="12"/>
      <c r="R12" s="12"/>
      <c r="S12" s="12"/>
      <c r="T12" s="12"/>
      <c r="U12" s="12"/>
      <c r="V12" s="12"/>
      <c r="W12" s="12"/>
      <c r="X12" s="12"/>
      <c r="Y12" s="12"/>
      <c r="Z12" s="12"/>
      <c r="AA12" s="12"/>
      <c r="AB12" s="12"/>
      <c r="AC12" s="12"/>
      <c r="AD12" s="12"/>
      <c r="AE12" s="12"/>
      <c r="AF12" s="12"/>
    </row>
    <row r="13" spans="2:32">
      <c r="B13" s="90"/>
      <c r="C13" s="67"/>
      <c r="D13" s="54"/>
      <c r="E13" s="54"/>
      <c r="F13" s="55"/>
      <c r="G13" s="55"/>
      <c r="H13" s="80"/>
      <c r="I13" s="62"/>
      <c r="J13" s="12"/>
      <c r="K13" s="12"/>
      <c r="L13" s="12"/>
      <c r="M13" s="12"/>
      <c r="N13" s="12"/>
      <c r="O13" s="12"/>
      <c r="P13" s="12"/>
      <c r="Q13" s="12"/>
      <c r="R13" s="12"/>
      <c r="S13" s="12"/>
      <c r="T13" s="12"/>
      <c r="U13" s="12"/>
      <c r="V13" s="12"/>
      <c r="W13" s="12"/>
      <c r="X13" s="12"/>
      <c r="Y13" s="12"/>
      <c r="Z13" s="12"/>
      <c r="AA13" s="12"/>
      <c r="AB13" s="12"/>
      <c r="AC13" s="12"/>
      <c r="AD13" s="12"/>
      <c r="AE13" s="12"/>
      <c r="AF13" s="12"/>
    </row>
    <row r="14" spans="2:32" hidden="1">
      <c r="B14" s="90" t="s">
        <v>93</v>
      </c>
      <c r="C14" s="69" t="s">
        <v>94</v>
      </c>
      <c r="D14" s="54" t="s">
        <v>90</v>
      </c>
      <c r="E14" s="54">
        <v>0</v>
      </c>
      <c r="F14" s="55"/>
      <c r="G14" s="55">
        <v>132000</v>
      </c>
      <c r="H14" s="80">
        <f>0.15*I14</f>
        <v>0</v>
      </c>
      <c r="I14" s="62">
        <f>+(G14+F14)*E14</f>
        <v>0</v>
      </c>
      <c r="J14" s="12"/>
      <c r="K14" s="12"/>
      <c r="L14" s="12"/>
      <c r="M14" s="12"/>
      <c r="N14" s="12"/>
      <c r="O14" s="12"/>
      <c r="P14" s="12"/>
      <c r="Q14" s="12"/>
      <c r="R14" s="12"/>
      <c r="S14" s="12"/>
      <c r="T14" s="12"/>
      <c r="U14" s="12"/>
      <c r="V14" s="12"/>
      <c r="W14" s="12"/>
      <c r="X14" s="12"/>
      <c r="Y14" s="12"/>
      <c r="Z14" s="12"/>
      <c r="AA14" s="12"/>
      <c r="AB14" s="12"/>
      <c r="AC14" s="12"/>
      <c r="AD14" s="12"/>
      <c r="AE14" s="12"/>
      <c r="AF14" s="12"/>
    </row>
    <row r="15" spans="2:32" hidden="1">
      <c r="B15" s="90"/>
      <c r="C15" s="69"/>
      <c r="D15" s="54"/>
      <c r="E15" s="54"/>
      <c r="F15" s="55"/>
      <c r="G15" s="55"/>
      <c r="H15" s="80"/>
      <c r="I15" s="62"/>
      <c r="J15" s="12"/>
      <c r="K15" s="12"/>
      <c r="L15" s="12"/>
      <c r="M15" s="12"/>
      <c r="N15" s="12"/>
      <c r="O15" s="12"/>
      <c r="P15" s="12"/>
      <c r="Q15" s="12"/>
      <c r="R15" s="12"/>
      <c r="S15" s="12"/>
      <c r="T15" s="12"/>
      <c r="U15" s="12"/>
      <c r="V15" s="12"/>
      <c r="W15" s="12"/>
      <c r="X15" s="12"/>
      <c r="Y15" s="12"/>
      <c r="Z15" s="12"/>
      <c r="AA15" s="12"/>
      <c r="AB15" s="12"/>
      <c r="AC15" s="12"/>
      <c r="AD15" s="12"/>
      <c r="AE15" s="12"/>
      <c r="AF15" s="12"/>
    </row>
    <row r="16" spans="2:32" hidden="1">
      <c r="B16" s="90" t="s">
        <v>95</v>
      </c>
      <c r="C16" s="67" t="s">
        <v>96</v>
      </c>
      <c r="D16" s="54" t="s">
        <v>90</v>
      </c>
      <c r="E16" s="54">
        <v>0</v>
      </c>
      <c r="F16" s="55"/>
      <c r="G16" s="55">
        <v>132000</v>
      </c>
      <c r="H16" s="80">
        <f>0.15*I16</f>
        <v>0</v>
      </c>
      <c r="I16" s="62">
        <f>+(G16+F16)*E16</f>
        <v>0</v>
      </c>
      <c r="J16" s="12"/>
      <c r="K16" s="12"/>
      <c r="L16" s="12"/>
      <c r="M16" s="12"/>
      <c r="N16" s="12"/>
      <c r="O16" s="12"/>
      <c r="P16" s="12"/>
      <c r="Q16" s="12"/>
      <c r="R16" s="12"/>
      <c r="S16" s="12"/>
      <c r="T16" s="12"/>
      <c r="U16" s="12"/>
      <c r="V16" s="12"/>
      <c r="W16" s="12"/>
      <c r="X16" s="12"/>
      <c r="Y16" s="12"/>
      <c r="Z16" s="12"/>
      <c r="AA16" s="12"/>
      <c r="AB16" s="12"/>
      <c r="AC16" s="12"/>
      <c r="AD16" s="12"/>
      <c r="AE16" s="12"/>
      <c r="AF16" s="12"/>
    </row>
    <row r="17" spans="2:32" hidden="1">
      <c r="B17" s="90"/>
      <c r="C17" s="67"/>
      <c r="D17" s="54"/>
      <c r="E17" s="54"/>
      <c r="F17" s="55"/>
      <c r="G17" s="55"/>
      <c r="H17" s="80"/>
      <c r="I17" s="62"/>
      <c r="J17" s="12"/>
      <c r="K17" s="12"/>
      <c r="L17" s="12"/>
      <c r="M17" s="12"/>
      <c r="N17" s="12"/>
      <c r="O17" s="12"/>
      <c r="P17" s="12"/>
      <c r="Q17" s="12"/>
      <c r="R17" s="12"/>
      <c r="S17" s="12"/>
      <c r="T17" s="12"/>
      <c r="U17" s="12"/>
      <c r="V17" s="12"/>
      <c r="W17" s="12"/>
      <c r="X17" s="12"/>
      <c r="Y17" s="12"/>
      <c r="Z17" s="12"/>
      <c r="AA17" s="12"/>
      <c r="AB17" s="12"/>
      <c r="AC17" s="12"/>
      <c r="AD17" s="12"/>
      <c r="AE17" s="12"/>
      <c r="AF17" s="12"/>
    </row>
    <row r="18" spans="2:32" hidden="1">
      <c r="B18" s="90" t="s">
        <v>97</v>
      </c>
      <c r="C18" s="67" t="s">
        <v>98</v>
      </c>
      <c r="D18" s="54" t="s">
        <v>90</v>
      </c>
      <c r="E18" s="54">
        <v>0</v>
      </c>
      <c r="F18" s="55"/>
      <c r="G18" s="55">
        <v>132000</v>
      </c>
      <c r="H18" s="80">
        <f>0.15*I18</f>
        <v>0</v>
      </c>
      <c r="I18" s="62">
        <f>+(G18+F18)*E18</f>
        <v>0</v>
      </c>
      <c r="J18" s="12"/>
      <c r="K18" s="12"/>
      <c r="L18" s="12"/>
      <c r="M18" s="12"/>
      <c r="N18" s="12"/>
      <c r="O18" s="12"/>
      <c r="P18" s="12"/>
      <c r="Q18" s="12"/>
      <c r="R18" s="12"/>
      <c r="S18" s="12"/>
      <c r="T18" s="12"/>
      <c r="U18" s="12"/>
      <c r="V18" s="12"/>
      <c r="W18" s="12"/>
      <c r="X18" s="12"/>
      <c r="Y18" s="12"/>
      <c r="Z18" s="12"/>
      <c r="AA18" s="12"/>
      <c r="AB18" s="12"/>
      <c r="AC18" s="12"/>
      <c r="AD18" s="12"/>
      <c r="AE18" s="12"/>
      <c r="AF18" s="12"/>
    </row>
    <row r="19" spans="2:32" hidden="1">
      <c r="B19" s="90"/>
      <c r="C19" s="67"/>
      <c r="D19" s="54"/>
      <c r="E19" s="54"/>
      <c r="F19" s="55"/>
      <c r="G19" s="55"/>
      <c r="H19" s="80"/>
      <c r="I19" s="62"/>
      <c r="J19" s="12"/>
      <c r="K19" s="12"/>
      <c r="L19" s="12"/>
      <c r="M19" s="12"/>
      <c r="N19" s="12"/>
      <c r="O19" s="12"/>
      <c r="P19" s="12"/>
      <c r="Q19" s="12"/>
      <c r="R19" s="12"/>
      <c r="S19" s="12"/>
      <c r="T19" s="12"/>
      <c r="U19" s="12"/>
      <c r="V19" s="12"/>
      <c r="W19" s="12"/>
      <c r="X19" s="12"/>
      <c r="Y19" s="12"/>
      <c r="Z19" s="12"/>
      <c r="AA19" s="12"/>
      <c r="AB19" s="12"/>
      <c r="AC19" s="12"/>
      <c r="AD19" s="12"/>
      <c r="AE19" s="12"/>
      <c r="AF19" s="12"/>
    </row>
    <row r="20" spans="2:32" hidden="1">
      <c r="B20" s="90" t="s">
        <v>99</v>
      </c>
      <c r="C20" s="69" t="s">
        <v>100</v>
      </c>
      <c r="D20" s="54" t="s">
        <v>90</v>
      </c>
      <c r="E20" s="54">
        <v>0</v>
      </c>
      <c r="F20" s="55"/>
      <c r="G20" s="55">
        <v>132000</v>
      </c>
      <c r="H20" s="80">
        <f>0.15*I20</f>
        <v>0</v>
      </c>
      <c r="I20" s="62">
        <f>+(G20+F20)*E20</f>
        <v>0</v>
      </c>
      <c r="J20" s="12"/>
      <c r="K20" s="12"/>
      <c r="L20" s="12"/>
      <c r="M20" s="12"/>
      <c r="N20" s="12"/>
      <c r="O20" s="12"/>
      <c r="P20" s="12"/>
      <c r="Q20" s="12"/>
      <c r="R20" s="12"/>
      <c r="S20" s="12"/>
      <c r="T20" s="12"/>
      <c r="U20" s="12"/>
      <c r="V20" s="12"/>
      <c r="W20" s="12"/>
      <c r="X20" s="12"/>
      <c r="Y20" s="12"/>
      <c r="Z20" s="12"/>
      <c r="AA20" s="12"/>
      <c r="AB20" s="12"/>
      <c r="AC20" s="12"/>
      <c r="AD20" s="12"/>
      <c r="AE20" s="12"/>
      <c r="AF20" s="12"/>
    </row>
    <row r="21" spans="2:32" hidden="1">
      <c r="B21" s="90"/>
      <c r="C21" s="67"/>
      <c r="D21" s="54"/>
      <c r="E21" s="54"/>
      <c r="F21" s="55"/>
      <c r="G21" s="55"/>
      <c r="H21" s="80"/>
      <c r="I21" s="62"/>
      <c r="J21" s="12"/>
      <c r="K21" s="12"/>
      <c r="L21" s="12"/>
      <c r="M21" s="12"/>
      <c r="N21" s="12"/>
      <c r="O21" s="12"/>
      <c r="P21" s="12"/>
      <c r="Q21" s="12"/>
      <c r="R21" s="12"/>
      <c r="S21" s="12"/>
      <c r="T21" s="12"/>
      <c r="U21" s="12"/>
      <c r="V21" s="12"/>
      <c r="W21" s="12"/>
      <c r="X21" s="12"/>
      <c r="Y21" s="12"/>
      <c r="Z21" s="12"/>
      <c r="AA21" s="12"/>
      <c r="AB21" s="12"/>
      <c r="AC21" s="12"/>
      <c r="AD21" s="12"/>
      <c r="AE21" s="12"/>
      <c r="AF21" s="12"/>
    </row>
    <row r="22" spans="2:32" hidden="1">
      <c r="B22" s="90" t="s">
        <v>101</v>
      </c>
      <c r="C22" s="67" t="s">
        <v>102</v>
      </c>
      <c r="D22" s="54" t="s">
        <v>90</v>
      </c>
      <c r="E22" s="54">
        <v>0</v>
      </c>
      <c r="F22" s="55"/>
      <c r="G22" s="55">
        <v>132000</v>
      </c>
      <c r="H22" s="80">
        <f>0.15*I22</f>
        <v>0</v>
      </c>
      <c r="I22" s="62">
        <f>+(G22+F22)*E22</f>
        <v>0</v>
      </c>
      <c r="J22" s="12"/>
      <c r="K22" s="12"/>
      <c r="L22" s="12"/>
      <c r="M22" s="12"/>
      <c r="N22" s="12"/>
      <c r="O22" s="12"/>
      <c r="P22" s="12"/>
      <c r="Q22" s="12"/>
      <c r="R22" s="12"/>
      <c r="S22" s="12"/>
      <c r="T22" s="12"/>
      <c r="U22" s="12"/>
      <c r="V22" s="12"/>
      <c r="W22" s="12"/>
      <c r="X22" s="12"/>
      <c r="Y22" s="12"/>
      <c r="Z22" s="12"/>
      <c r="AA22" s="12"/>
      <c r="AB22" s="12"/>
      <c r="AC22" s="12"/>
      <c r="AD22" s="12"/>
      <c r="AE22" s="12"/>
      <c r="AF22" s="12"/>
    </row>
    <row r="23" spans="2:32" hidden="1">
      <c r="B23" s="90"/>
      <c r="C23" s="67"/>
      <c r="D23" s="54"/>
      <c r="E23" s="54"/>
      <c r="F23" s="55"/>
      <c r="G23" s="55"/>
      <c r="H23" s="80"/>
      <c r="I23" s="62"/>
      <c r="J23" s="12"/>
      <c r="K23" s="12"/>
      <c r="L23" s="12"/>
      <c r="M23" s="12"/>
      <c r="N23" s="12"/>
      <c r="O23" s="12"/>
      <c r="P23" s="12"/>
      <c r="Q23" s="12"/>
      <c r="R23" s="12"/>
      <c r="S23" s="12"/>
      <c r="T23" s="12"/>
      <c r="U23" s="12"/>
      <c r="V23" s="12"/>
      <c r="W23" s="12"/>
      <c r="X23" s="12"/>
      <c r="Y23" s="12"/>
      <c r="Z23" s="12"/>
      <c r="AA23" s="12"/>
      <c r="AB23" s="12"/>
      <c r="AC23" s="12"/>
      <c r="AD23" s="12"/>
      <c r="AE23" s="12"/>
      <c r="AF23" s="12"/>
    </row>
    <row r="24" spans="2:32" hidden="1">
      <c r="B24" s="90" t="s">
        <v>103</v>
      </c>
      <c r="C24" s="67" t="s">
        <v>104</v>
      </c>
      <c r="D24" s="54" t="s">
        <v>90</v>
      </c>
      <c r="E24" s="54">
        <v>0</v>
      </c>
      <c r="F24" s="55"/>
      <c r="G24" s="55">
        <v>132000</v>
      </c>
      <c r="H24" s="80">
        <f>0.15*I24</f>
        <v>0</v>
      </c>
      <c r="I24" s="62">
        <f>+(G24+F24)*E24</f>
        <v>0</v>
      </c>
      <c r="J24" s="12"/>
      <c r="K24" s="12"/>
      <c r="L24" s="12"/>
      <c r="M24" s="12"/>
      <c r="N24" s="12"/>
      <c r="O24" s="12"/>
      <c r="P24" s="12"/>
      <c r="Q24" s="12"/>
      <c r="R24" s="12"/>
      <c r="S24" s="12"/>
      <c r="T24" s="12"/>
      <c r="U24" s="12"/>
      <c r="V24" s="12"/>
      <c r="W24" s="12"/>
      <c r="X24" s="12"/>
      <c r="Y24" s="12"/>
      <c r="Z24" s="12"/>
      <c r="AA24" s="12"/>
      <c r="AB24" s="12"/>
      <c r="AC24" s="12"/>
      <c r="AD24" s="12"/>
      <c r="AE24" s="12"/>
      <c r="AF24" s="12"/>
    </row>
    <row r="25" spans="2:32" ht="27.6">
      <c r="B25" s="91" t="s">
        <v>298</v>
      </c>
      <c r="C25" s="70" t="s">
        <v>106</v>
      </c>
      <c r="D25" s="54"/>
      <c r="E25" s="54"/>
      <c r="F25" s="55"/>
      <c r="G25" s="55"/>
      <c r="H25" s="80"/>
      <c r="I25" s="62"/>
      <c r="J25" s="64"/>
      <c r="K25" s="12"/>
      <c r="L25" s="12"/>
      <c r="M25" s="12"/>
      <c r="N25" s="12"/>
      <c r="O25" s="12"/>
      <c r="P25" s="12"/>
      <c r="Q25" s="12"/>
      <c r="R25" s="12"/>
      <c r="S25" s="12"/>
      <c r="T25" s="12"/>
      <c r="U25" s="12"/>
      <c r="V25" s="12"/>
      <c r="W25" s="12"/>
      <c r="X25" s="12"/>
      <c r="Y25" s="12"/>
      <c r="Z25" s="12"/>
      <c r="AA25" s="12"/>
      <c r="AB25" s="12"/>
      <c r="AC25" s="12"/>
      <c r="AD25" s="12"/>
      <c r="AE25" s="12"/>
      <c r="AF25" s="12"/>
    </row>
    <row r="26" spans="2:32" ht="108" hidden="1" customHeight="1">
      <c r="B26" s="90"/>
      <c r="C26" s="69" t="s">
        <v>87</v>
      </c>
      <c r="D26" s="54"/>
      <c r="E26" s="54"/>
      <c r="F26" s="55"/>
      <c r="G26" s="55"/>
      <c r="H26" s="80"/>
      <c r="I26" s="62"/>
      <c r="J26" s="64"/>
      <c r="K26" s="12"/>
      <c r="L26" s="12"/>
      <c r="M26" s="12"/>
      <c r="N26" s="12"/>
      <c r="O26" s="12"/>
      <c r="P26" s="12"/>
      <c r="Q26" s="12"/>
      <c r="R26" s="12"/>
      <c r="S26" s="12"/>
      <c r="T26" s="12"/>
      <c r="U26" s="12"/>
      <c r="V26" s="12"/>
      <c r="W26" s="12"/>
      <c r="X26" s="12"/>
      <c r="Y26" s="12"/>
      <c r="Z26" s="12"/>
      <c r="AA26" s="12"/>
      <c r="AB26" s="12"/>
      <c r="AC26" s="12"/>
      <c r="AD26" s="12"/>
      <c r="AE26" s="12"/>
      <c r="AF26" s="12"/>
    </row>
    <row r="27" spans="2:32" hidden="1">
      <c r="B27" s="90"/>
      <c r="C27" s="67"/>
      <c r="D27" s="54"/>
      <c r="E27" s="54"/>
      <c r="F27" s="55"/>
      <c r="G27" s="55"/>
      <c r="H27" s="80"/>
      <c r="I27" s="62"/>
      <c r="J27" s="64"/>
      <c r="K27" s="12"/>
      <c r="L27" s="12"/>
      <c r="M27" s="12"/>
      <c r="N27" s="12"/>
      <c r="O27" s="12"/>
      <c r="P27" s="12"/>
      <c r="Q27" s="12"/>
      <c r="R27" s="12"/>
      <c r="S27" s="12"/>
      <c r="T27" s="12"/>
      <c r="U27" s="12"/>
      <c r="V27" s="12"/>
      <c r="W27" s="12"/>
      <c r="X27" s="12"/>
      <c r="Y27" s="12"/>
      <c r="Z27" s="12"/>
      <c r="AA27" s="12"/>
      <c r="AB27" s="12"/>
      <c r="AC27" s="12"/>
      <c r="AD27" s="12"/>
      <c r="AE27" s="12"/>
      <c r="AF27" s="12"/>
    </row>
    <row r="28" spans="2:32" hidden="1">
      <c r="B28" s="90" t="s">
        <v>107</v>
      </c>
      <c r="C28" s="67" t="s">
        <v>92</v>
      </c>
      <c r="D28" s="54" t="s">
        <v>90</v>
      </c>
      <c r="E28" s="54">
        <v>0</v>
      </c>
      <c r="F28" s="55"/>
      <c r="G28" s="55">
        <v>132000</v>
      </c>
      <c r="H28" s="80">
        <f>0.15*I28</f>
        <v>0</v>
      </c>
      <c r="I28" s="62">
        <f>+(G28+F28)*E28</f>
        <v>0</v>
      </c>
      <c r="J28" s="64"/>
      <c r="K28" s="12"/>
      <c r="L28" s="12"/>
      <c r="M28" s="12"/>
      <c r="N28" s="12"/>
      <c r="O28" s="12"/>
      <c r="P28" s="12"/>
      <c r="Q28" s="12"/>
      <c r="R28" s="12"/>
      <c r="S28" s="12"/>
      <c r="T28" s="12"/>
      <c r="U28" s="12"/>
      <c r="V28" s="12"/>
      <c r="W28" s="12"/>
      <c r="X28" s="12"/>
      <c r="Y28" s="12"/>
      <c r="Z28" s="12"/>
      <c r="AA28" s="12"/>
      <c r="AB28" s="12"/>
      <c r="AC28" s="12"/>
      <c r="AD28" s="12"/>
      <c r="AE28" s="12"/>
      <c r="AF28" s="12"/>
    </row>
    <row r="29" spans="2:32" hidden="1">
      <c r="B29" s="90"/>
      <c r="C29" s="67"/>
      <c r="D29" s="54"/>
      <c r="E29" s="54"/>
      <c r="F29" s="55"/>
      <c r="G29" s="55"/>
      <c r="H29" s="80"/>
      <c r="I29" s="62"/>
      <c r="J29" s="64"/>
      <c r="K29" s="12"/>
      <c r="L29" s="12"/>
      <c r="M29" s="12"/>
      <c r="N29" s="12"/>
      <c r="O29" s="12"/>
      <c r="P29" s="12"/>
      <c r="Q29" s="12"/>
      <c r="R29" s="12"/>
      <c r="S29" s="12"/>
      <c r="T29" s="12"/>
      <c r="U29" s="12"/>
      <c r="V29" s="12"/>
      <c r="W29" s="12"/>
      <c r="X29" s="12"/>
      <c r="Y29" s="12"/>
      <c r="Z29" s="12"/>
      <c r="AA29" s="12"/>
      <c r="AB29" s="12"/>
      <c r="AC29" s="12"/>
      <c r="AD29" s="12"/>
      <c r="AE29" s="12"/>
      <c r="AF29" s="12"/>
    </row>
    <row r="30" spans="2:32" hidden="1">
      <c r="B30" s="90" t="s">
        <v>108</v>
      </c>
      <c r="C30" s="69" t="s">
        <v>109</v>
      </c>
      <c r="D30" s="54" t="s">
        <v>90</v>
      </c>
      <c r="E30" s="54">
        <v>0</v>
      </c>
      <c r="F30" s="55"/>
      <c r="G30" s="55">
        <v>132000</v>
      </c>
      <c r="H30" s="80">
        <f>0.15*I30</f>
        <v>0</v>
      </c>
      <c r="I30" s="62">
        <f>+(G30+F30)*E30</f>
        <v>0</v>
      </c>
      <c r="J30" s="64"/>
      <c r="K30" s="12"/>
      <c r="L30" s="12"/>
      <c r="M30" s="12"/>
      <c r="N30" s="12"/>
      <c r="O30" s="12"/>
      <c r="P30" s="12"/>
      <c r="Q30" s="12"/>
      <c r="R30" s="12"/>
      <c r="S30" s="12"/>
      <c r="T30" s="12"/>
      <c r="U30" s="12"/>
      <c r="V30" s="12"/>
      <c r="W30" s="12"/>
      <c r="X30" s="12"/>
      <c r="Y30" s="12"/>
      <c r="Z30" s="12"/>
      <c r="AA30" s="12"/>
      <c r="AB30" s="12"/>
      <c r="AC30" s="12"/>
      <c r="AD30" s="12"/>
      <c r="AE30" s="12"/>
      <c r="AF30" s="12"/>
    </row>
    <row r="31" spans="2:32" hidden="1">
      <c r="B31" s="90"/>
      <c r="C31" s="69"/>
      <c r="D31" s="54"/>
      <c r="E31" s="54"/>
      <c r="F31" s="55"/>
      <c r="G31" s="55"/>
      <c r="H31" s="80"/>
      <c r="I31" s="62"/>
      <c r="J31" s="64"/>
      <c r="K31" s="12"/>
      <c r="L31" s="12"/>
      <c r="M31" s="12"/>
      <c r="N31" s="12"/>
      <c r="O31" s="12"/>
      <c r="P31" s="12"/>
      <c r="Q31" s="12"/>
      <c r="R31" s="12"/>
      <c r="S31" s="12"/>
      <c r="T31" s="12"/>
      <c r="U31" s="12"/>
      <c r="V31" s="12"/>
      <c r="W31" s="12"/>
      <c r="X31" s="12"/>
      <c r="Y31" s="12"/>
      <c r="Z31" s="12"/>
      <c r="AA31" s="12"/>
      <c r="AB31" s="12"/>
      <c r="AC31" s="12"/>
      <c r="AD31" s="12"/>
      <c r="AE31" s="12"/>
      <c r="AF31" s="12"/>
    </row>
    <row r="32" spans="2:32" hidden="1">
      <c r="B32" s="90" t="s">
        <v>110</v>
      </c>
      <c r="C32" s="67" t="s">
        <v>94</v>
      </c>
      <c r="D32" s="54" t="s">
        <v>90</v>
      </c>
      <c r="E32" s="54">
        <v>0</v>
      </c>
      <c r="F32" s="55"/>
      <c r="G32" s="55">
        <v>132000</v>
      </c>
      <c r="H32" s="80">
        <f>0.15*I32</f>
        <v>0</v>
      </c>
      <c r="I32" s="62">
        <f>+(G32+F32)*E32</f>
        <v>0</v>
      </c>
      <c r="J32" s="64"/>
      <c r="K32" s="12"/>
      <c r="L32" s="12"/>
      <c r="M32" s="12"/>
      <c r="N32" s="12"/>
      <c r="O32" s="12"/>
      <c r="P32" s="12"/>
      <c r="Q32" s="12"/>
      <c r="R32" s="12"/>
      <c r="S32" s="12"/>
      <c r="T32" s="12"/>
      <c r="U32" s="12"/>
      <c r="V32" s="12"/>
      <c r="W32" s="12"/>
      <c r="X32" s="12"/>
      <c r="Y32" s="12"/>
      <c r="Z32" s="12"/>
      <c r="AA32" s="12"/>
      <c r="AB32" s="12"/>
      <c r="AC32" s="12"/>
      <c r="AD32" s="12"/>
      <c r="AE32" s="12"/>
      <c r="AF32" s="12"/>
    </row>
    <row r="33" spans="2:32" hidden="1">
      <c r="B33" s="90"/>
      <c r="C33" s="67"/>
      <c r="D33" s="54"/>
      <c r="E33" s="54"/>
      <c r="F33" s="55"/>
      <c r="G33" s="55"/>
      <c r="H33" s="80"/>
      <c r="I33" s="62"/>
      <c r="J33" s="64"/>
      <c r="K33" s="12"/>
      <c r="L33" s="12"/>
      <c r="M33" s="12"/>
      <c r="N33" s="12"/>
      <c r="O33" s="12"/>
      <c r="P33" s="12"/>
      <c r="Q33" s="12"/>
      <c r="R33" s="12"/>
      <c r="S33" s="12"/>
      <c r="T33" s="12"/>
      <c r="U33" s="12"/>
      <c r="V33" s="12"/>
      <c r="W33" s="12"/>
      <c r="X33" s="12"/>
      <c r="Y33" s="12"/>
      <c r="Z33" s="12"/>
      <c r="AA33" s="12"/>
      <c r="AB33" s="12"/>
      <c r="AC33" s="12"/>
      <c r="AD33" s="12"/>
      <c r="AE33" s="12"/>
      <c r="AF33" s="12"/>
    </row>
    <row r="34" spans="2:32" hidden="1">
      <c r="B34" s="90" t="s">
        <v>111</v>
      </c>
      <c r="C34" s="67" t="s">
        <v>96</v>
      </c>
      <c r="D34" s="54" t="s">
        <v>90</v>
      </c>
      <c r="E34" s="54">
        <v>0</v>
      </c>
      <c r="F34" s="55"/>
      <c r="G34" s="55">
        <v>132000</v>
      </c>
      <c r="H34" s="80">
        <f>0.15*I34</f>
        <v>0</v>
      </c>
      <c r="I34" s="62">
        <f>+(G34+F34)*E34</f>
        <v>0</v>
      </c>
      <c r="J34" s="64"/>
      <c r="K34" s="12"/>
      <c r="L34" s="12"/>
      <c r="M34" s="12"/>
      <c r="N34" s="12"/>
      <c r="O34" s="12"/>
      <c r="P34" s="12"/>
      <c r="Q34" s="12"/>
      <c r="R34" s="12"/>
      <c r="S34" s="12"/>
      <c r="T34" s="12"/>
      <c r="U34" s="12"/>
      <c r="V34" s="12"/>
      <c r="W34" s="12"/>
      <c r="X34" s="12"/>
      <c r="Y34" s="12"/>
      <c r="Z34" s="12"/>
      <c r="AA34" s="12"/>
      <c r="AB34" s="12"/>
      <c r="AC34" s="12"/>
      <c r="AD34" s="12"/>
      <c r="AE34" s="12"/>
      <c r="AF34" s="12"/>
    </row>
    <row r="35" spans="2:32" hidden="1">
      <c r="B35" s="90"/>
      <c r="C35" s="67"/>
      <c r="D35" s="54"/>
      <c r="E35" s="54"/>
      <c r="F35" s="55"/>
      <c r="G35" s="55"/>
      <c r="H35" s="80"/>
      <c r="I35" s="62"/>
      <c r="J35" s="64"/>
      <c r="K35" s="12"/>
      <c r="L35" s="12"/>
      <c r="M35" s="12"/>
      <c r="N35" s="12"/>
      <c r="O35" s="12"/>
      <c r="P35" s="12"/>
      <c r="Q35" s="12"/>
      <c r="R35" s="12"/>
      <c r="S35" s="12"/>
      <c r="T35" s="12"/>
      <c r="U35" s="12"/>
      <c r="V35" s="12"/>
      <c r="W35" s="12"/>
      <c r="X35" s="12"/>
      <c r="Y35" s="12"/>
      <c r="Z35" s="12"/>
      <c r="AA35" s="12"/>
      <c r="AB35" s="12"/>
      <c r="AC35" s="12"/>
      <c r="AD35" s="12"/>
      <c r="AE35" s="12"/>
      <c r="AF35" s="12"/>
    </row>
    <row r="36" spans="2:32" hidden="1">
      <c r="B36" s="90" t="s">
        <v>112</v>
      </c>
      <c r="C36" s="67" t="s">
        <v>98</v>
      </c>
      <c r="D36" s="54" t="s">
        <v>90</v>
      </c>
      <c r="E36" s="54">
        <v>0</v>
      </c>
      <c r="F36" s="55"/>
      <c r="G36" s="55">
        <v>132000</v>
      </c>
      <c r="H36" s="80">
        <f>0.15*I36</f>
        <v>0</v>
      </c>
      <c r="I36" s="62">
        <f>+(G36+F36)*E36</f>
        <v>0</v>
      </c>
      <c r="J36" s="64"/>
      <c r="K36" s="12"/>
      <c r="L36" s="12"/>
      <c r="M36" s="12"/>
      <c r="N36" s="12"/>
      <c r="O36" s="12"/>
      <c r="P36" s="12"/>
      <c r="Q36" s="12"/>
      <c r="R36" s="12"/>
      <c r="S36" s="12"/>
      <c r="T36" s="12"/>
      <c r="U36" s="12"/>
      <c r="V36" s="12"/>
      <c r="W36" s="12"/>
      <c r="X36" s="12"/>
      <c r="Y36" s="12"/>
      <c r="Z36" s="12"/>
      <c r="AA36" s="12"/>
      <c r="AB36" s="12"/>
      <c r="AC36" s="12"/>
      <c r="AD36" s="12"/>
      <c r="AE36" s="12"/>
      <c r="AF36" s="12"/>
    </row>
    <row r="37" spans="2:32" hidden="1">
      <c r="B37" s="90"/>
      <c r="C37" s="69"/>
      <c r="D37" s="54"/>
      <c r="E37" s="54"/>
      <c r="F37" s="55"/>
      <c r="G37" s="55"/>
      <c r="H37" s="80"/>
      <c r="I37" s="62"/>
      <c r="J37" s="64"/>
      <c r="K37" s="12"/>
      <c r="L37" s="12"/>
      <c r="M37" s="12"/>
      <c r="N37" s="12"/>
      <c r="O37" s="12"/>
      <c r="P37" s="12"/>
      <c r="Q37" s="12"/>
      <c r="R37" s="12"/>
      <c r="S37" s="12"/>
      <c r="T37" s="12"/>
      <c r="U37" s="12"/>
      <c r="V37" s="12"/>
      <c r="W37" s="12"/>
      <c r="X37" s="12"/>
      <c r="Y37" s="12"/>
      <c r="Z37" s="12"/>
      <c r="AA37" s="12"/>
      <c r="AB37" s="12"/>
      <c r="AC37" s="12"/>
      <c r="AD37" s="12"/>
      <c r="AE37" s="12"/>
      <c r="AF37" s="12"/>
    </row>
    <row r="38" spans="2:32" hidden="1">
      <c r="B38" s="90" t="s">
        <v>113</v>
      </c>
      <c r="C38" s="67" t="s">
        <v>100</v>
      </c>
      <c r="D38" s="54" t="s">
        <v>90</v>
      </c>
      <c r="E38" s="54">
        <v>0</v>
      </c>
      <c r="F38" s="55"/>
      <c r="G38" s="55">
        <v>132000</v>
      </c>
      <c r="H38" s="80">
        <f>0.15*I38</f>
        <v>0</v>
      </c>
      <c r="I38" s="62">
        <f>+(G38+F38)*E38</f>
        <v>0</v>
      </c>
      <c r="J38" s="64"/>
      <c r="K38" s="12"/>
      <c r="L38" s="12"/>
      <c r="M38" s="12"/>
      <c r="N38" s="12"/>
      <c r="O38" s="12"/>
      <c r="P38" s="12"/>
      <c r="Q38" s="12"/>
      <c r="R38" s="12"/>
      <c r="S38" s="12"/>
      <c r="T38" s="12"/>
      <c r="U38" s="12"/>
      <c r="V38" s="12"/>
      <c r="W38" s="12"/>
      <c r="X38" s="12"/>
      <c r="Y38" s="12"/>
      <c r="Z38" s="12"/>
      <c r="AA38" s="12"/>
      <c r="AB38" s="12"/>
      <c r="AC38" s="12"/>
      <c r="AD38" s="12"/>
      <c r="AE38" s="12"/>
      <c r="AF38" s="12"/>
    </row>
    <row r="39" spans="2:32" hidden="1">
      <c r="B39" s="90"/>
      <c r="C39" s="67"/>
      <c r="D39" s="54"/>
      <c r="E39" s="54"/>
      <c r="F39" s="55"/>
      <c r="G39" s="55"/>
      <c r="H39" s="80"/>
      <c r="I39" s="62"/>
      <c r="J39" s="64"/>
      <c r="K39" s="12"/>
      <c r="L39" s="12"/>
      <c r="M39" s="12"/>
      <c r="N39" s="12"/>
      <c r="O39" s="12"/>
      <c r="P39" s="12"/>
      <c r="Q39" s="12"/>
      <c r="R39" s="12"/>
      <c r="S39" s="12"/>
      <c r="T39" s="12"/>
      <c r="U39" s="12"/>
      <c r="V39" s="12"/>
      <c r="W39" s="12"/>
      <c r="X39" s="12"/>
      <c r="Y39" s="12"/>
      <c r="Z39" s="12"/>
      <c r="AA39" s="12"/>
      <c r="AB39" s="12"/>
      <c r="AC39" s="12"/>
      <c r="AD39" s="12"/>
      <c r="AE39" s="12"/>
      <c r="AF39" s="12"/>
    </row>
    <row r="40" spans="2:32" hidden="1">
      <c r="B40" s="90" t="s">
        <v>114</v>
      </c>
      <c r="C40" s="67" t="s">
        <v>102</v>
      </c>
      <c r="D40" s="54" t="s">
        <v>90</v>
      </c>
      <c r="E40" s="54">
        <v>0</v>
      </c>
      <c r="F40" s="55"/>
      <c r="G40" s="55">
        <v>132000</v>
      </c>
      <c r="H40" s="80">
        <f>0.15*I40</f>
        <v>0</v>
      </c>
      <c r="I40" s="62">
        <f>+(G40+F40)*E40</f>
        <v>0</v>
      </c>
      <c r="J40" s="64"/>
      <c r="K40" s="12"/>
      <c r="L40" s="12"/>
      <c r="M40" s="12"/>
      <c r="N40" s="12"/>
      <c r="O40" s="12"/>
      <c r="P40" s="12"/>
      <c r="Q40" s="12"/>
      <c r="R40" s="12"/>
      <c r="S40" s="12"/>
      <c r="T40" s="12"/>
      <c r="U40" s="12"/>
      <c r="V40" s="12"/>
      <c r="W40" s="12"/>
      <c r="X40" s="12"/>
      <c r="Y40" s="12"/>
      <c r="Z40" s="12"/>
      <c r="AA40" s="12"/>
      <c r="AB40" s="12"/>
      <c r="AC40" s="12"/>
      <c r="AD40" s="12"/>
      <c r="AE40" s="12"/>
      <c r="AF40" s="12"/>
    </row>
    <row r="41" spans="2:32" hidden="1">
      <c r="B41" s="90"/>
      <c r="C41" s="67"/>
      <c r="D41" s="54"/>
      <c r="E41" s="54"/>
      <c r="F41" s="55"/>
      <c r="G41" s="55"/>
      <c r="H41" s="80"/>
      <c r="I41" s="62"/>
      <c r="J41" s="64"/>
      <c r="K41" s="12"/>
      <c r="L41" s="12"/>
      <c r="M41" s="12"/>
      <c r="N41" s="12"/>
      <c r="O41" s="12"/>
      <c r="P41" s="12"/>
      <c r="Q41" s="12"/>
      <c r="R41" s="12"/>
      <c r="S41" s="12"/>
      <c r="T41" s="12"/>
      <c r="U41" s="12"/>
      <c r="V41" s="12"/>
      <c r="W41" s="12"/>
      <c r="X41" s="12"/>
      <c r="Y41" s="12"/>
      <c r="Z41" s="12"/>
      <c r="AA41" s="12"/>
      <c r="AB41" s="12"/>
      <c r="AC41" s="12"/>
      <c r="AD41" s="12"/>
      <c r="AE41" s="12"/>
      <c r="AF41" s="12"/>
    </row>
    <row r="42" spans="2:32" hidden="1">
      <c r="B42" s="90" t="s">
        <v>115</v>
      </c>
      <c r="C42" s="67" t="s">
        <v>104</v>
      </c>
      <c r="D42" s="54" t="s">
        <v>90</v>
      </c>
      <c r="E42" s="54">
        <v>0</v>
      </c>
      <c r="F42" s="55"/>
      <c r="G42" s="55">
        <v>132000</v>
      </c>
      <c r="H42" s="80">
        <f>0.15*I42</f>
        <v>0</v>
      </c>
      <c r="I42" s="62">
        <f>+(G42+F42)*E42</f>
        <v>0</v>
      </c>
      <c r="J42" s="64"/>
      <c r="K42" s="12"/>
      <c r="L42" s="12"/>
      <c r="M42" s="12"/>
      <c r="N42" s="12"/>
      <c r="O42" s="12"/>
      <c r="P42" s="12"/>
      <c r="Q42" s="12"/>
      <c r="R42" s="12"/>
      <c r="S42" s="12"/>
      <c r="T42" s="12"/>
      <c r="U42" s="12"/>
      <c r="V42" s="12"/>
      <c r="W42" s="12"/>
      <c r="X42" s="12"/>
      <c r="Y42" s="12"/>
      <c r="Z42" s="12"/>
      <c r="AA42" s="12"/>
      <c r="AB42" s="12"/>
      <c r="AC42" s="12"/>
      <c r="AD42" s="12"/>
      <c r="AE42" s="12"/>
      <c r="AF42" s="12"/>
    </row>
    <row r="43" spans="2:32" ht="105.6" customHeight="1">
      <c r="B43" s="90"/>
      <c r="C43" s="66" t="s">
        <v>116</v>
      </c>
      <c r="D43" s="54"/>
      <c r="E43" s="54"/>
      <c r="F43" s="55"/>
      <c r="G43" s="55"/>
      <c r="H43" s="80"/>
      <c r="I43" s="62"/>
      <c r="J43" s="64"/>
      <c r="K43" s="12"/>
      <c r="L43" s="12"/>
      <c r="M43" s="12"/>
      <c r="N43" s="12"/>
      <c r="O43" s="12"/>
      <c r="P43" s="12"/>
      <c r="Q43" s="12"/>
      <c r="R43" s="12"/>
      <c r="S43" s="12"/>
      <c r="T43" s="12"/>
      <c r="U43" s="12"/>
      <c r="V43" s="12"/>
      <c r="W43" s="12"/>
      <c r="X43" s="12"/>
      <c r="Y43" s="12"/>
      <c r="Z43" s="12"/>
      <c r="AA43" s="12"/>
      <c r="AB43" s="12"/>
      <c r="AC43" s="12"/>
      <c r="AD43" s="12"/>
      <c r="AE43" s="12"/>
      <c r="AF43" s="12"/>
    </row>
    <row r="44" spans="2:32" ht="20.55" customHeight="1">
      <c r="B44" s="90" t="s">
        <v>299</v>
      </c>
      <c r="C44" s="67" t="s">
        <v>89</v>
      </c>
      <c r="D44" s="54" t="s">
        <v>90</v>
      </c>
      <c r="E44" s="54">
        <v>1</v>
      </c>
      <c r="F44" s="55"/>
      <c r="G44" s="55"/>
      <c r="H44" s="80"/>
      <c r="I44" s="62" t="s">
        <v>118</v>
      </c>
      <c r="J44" s="64"/>
      <c r="K44" s="12"/>
      <c r="L44" s="12"/>
      <c r="M44" s="12"/>
      <c r="N44" s="12"/>
      <c r="O44" s="12"/>
      <c r="P44" s="12"/>
      <c r="Q44" s="12"/>
      <c r="R44" s="12"/>
      <c r="S44" s="12"/>
      <c r="T44" s="12"/>
      <c r="U44" s="12"/>
      <c r="V44" s="12"/>
      <c r="W44" s="12"/>
      <c r="X44" s="12"/>
      <c r="Y44" s="12"/>
      <c r="Z44" s="12"/>
      <c r="AA44" s="12"/>
      <c r="AB44" s="12"/>
      <c r="AC44" s="12"/>
      <c r="AD44" s="12"/>
      <c r="AE44" s="12"/>
      <c r="AF44" s="12"/>
    </row>
    <row r="45" spans="2:32">
      <c r="B45" s="90"/>
      <c r="C45" s="67"/>
      <c r="D45" s="54"/>
      <c r="E45" s="54"/>
      <c r="F45" s="55"/>
      <c r="G45" s="55"/>
      <c r="H45" s="80"/>
      <c r="I45" s="62"/>
      <c r="J45" s="64"/>
      <c r="K45" s="12"/>
      <c r="L45" s="12"/>
      <c r="M45" s="12"/>
      <c r="N45" s="12"/>
      <c r="O45" s="12"/>
      <c r="P45" s="12"/>
      <c r="Q45" s="12"/>
      <c r="R45" s="12"/>
      <c r="S45" s="12"/>
      <c r="T45" s="12"/>
      <c r="U45" s="12"/>
      <c r="V45" s="12"/>
      <c r="W45" s="12"/>
      <c r="X45" s="12"/>
      <c r="Y45" s="12"/>
      <c r="Z45" s="12"/>
      <c r="AA45" s="12"/>
      <c r="AB45" s="12"/>
      <c r="AC45" s="12"/>
      <c r="AD45" s="12"/>
      <c r="AE45" s="12"/>
      <c r="AF45" s="12"/>
    </row>
    <row r="46" spans="2:32" ht="21" customHeight="1">
      <c r="B46" s="90" t="s">
        <v>300</v>
      </c>
      <c r="C46" s="67" t="s">
        <v>92</v>
      </c>
      <c r="D46" s="54" t="s">
        <v>90</v>
      </c>
      <c r="E46" s="54">
        <v>1</v>
      </c>
      <c r="F46" s="55"/>
      <c r="G46" s="55"/>
      <c r="H46" s="80"/>
      <c r="I46" s="62" t="s">
        <v>118</v>
      </c>
      <c r="J46" s="64"/>
      <c r="K46" s="12"/>
      <c r="L46" s="12"/>
      <c r="M46" s="12"/>
      <c r="N46" s="12"/>
      <c r="O46" s="12"/>
      <c r="P46" s="12"/>
      <c r="Q46" s="12"/>
      <c r="R46" s="12"/>
      <c r="S46" s="12"/>
      <c r="T46" s="12"/>
      <c r="U46" s="12"/>
      <c r="V46" s="12"/>
      <c r="W46" s="12"/>
      <c r="X46" s="12"/>
      <c r="Y46" s="12"/>
      <c r="Z46" s="12"/>
      <c r="AA46" s="12"/>
      <c r="AB46" s="12"/>
      <c r="AC46" s="12"/>
      <c r="AD46" s="12"/>
      <c r="AE46" s="12"/>
      <c r="AF46" s="12"/>
    </row>
    <row r="47" spans="2:32">
      <c r="B47" s="90"/>
      <c r="C47" s="67"/>
      <c r="D47" s="54"/>
      <c r="E47" s="54"/>
      <c r="F47" s="55"/>
      <c r="G47" s="55"/>
      <c r="H47" s="80"/>
      <c r="I47" s="62"/>
      <c r="J47" s="12"/>
      <c r="K47" s="12"/>
      <c r="L47" s="12"/>
      <c r="M47" s="12"/>
      <c r="N47" s="12"/>
      <c r="O47" s="12"/>
      <c r="P47" s="12"/>
      <c r="Q47" s="12"/>
      <c r="R47" s="12"/>
      <c r="S47" s="12"/>
      <c r="T47" s="12"/>
      <c r="U47" s="12"/>
      <c r="V47" s="12"/>
      <c r="W47" s="12"/>
      <c r="X47" s="12"/>
      <c r="Y47" s="12"/>
      <c r="Z47" s="12"/>
      <c r="AA47" s="12"/>
      <c r="AB47" s="12"/>
      <c r="AC47" s="12"/>
      <c r="AD47" s="12"/>
      <c r="AE47" s="12"/>
      <c r="AF47" s="12"/>
    </row>
    <row r="48" spans="2:32" ht="27.6">
      <c r="B48" s="88" t="s">
        <v>301</v>
      </c>
      <c r="C48" s="68" t="s">
        <v>121</v>
      </c>
      <c r="D48" s="54"/>
      <c r="E48" s="54"/>
      <c r="F48" s="55"/>
      <c r="G48" s="55"/>
      <c r="H48" s="80"/>
      <c r="I48" s="62"/>
      <c r="J48" s="12"/>
      <c r="K48" s="12"/>
      <c r="L48" s="12"/>
      <c r="M48" s="12"/>
      <c r="N48" s="12"/>
      <c r="O48" s="12"/>
      <c r="P48" s="12"/>
      <c r="Q48" s="12"/>
      <c r="R48" s="12"/>
      <c r="S48" s="12"/>
      <c r="T48" s="12"/>
      <c r="U48" s="12"/>
      <c r="V48" s="12"/>
      <c r="W48" s="12"/>
      <c r="X48" s="12"/>
      <c r="Y48" s="12"/>
      <c r="Z48" s="12"/>
      <c r="AA48" s="12"/>
      <c r="AB48" s="12"/>
      <c r="AC48" s="12"/>
      <c r="AD48" s="12"/>
      <c r="AE48" s="12"/>
      <c r="AF48" s="12"/>
    </row>
    <row r="49" spans="2:32" ht="96.6" hidden="1">
      <c r="B49" s="87"/>
      <c r="C49" s="18" t="s">
        <v>87</v>
      </c>
      <c r="D49" s="25"/>
      <c r="E49" s="54"/>
      <c r="F49" s="16"/>
      <c r="G49" s="16"/>
      <c r="H49" s="79"/>
      <c r="I49" s="56"/>
      <c r="J49" s="12"/>
      <c r="K49" s="12"/>
      <c r="L49" s="12"/>
      <c r="M49" s="12"/>
      <c r="N49" s="12"/>
      <c r="O49" s="12"/>
      <c r="P49" s="12"/>
      <c r="Q49" s="12"/>
      <c r="R49" s="12"/>
      <c r="S49" s="12"/>
      <c r="T49" s="12"/>
      <c r="U49" s="12"/>
      <c r="V49" s="12"/>
      <c r="W49" s="12"/>
      <c r="X49" s="12"/>
      <c r="Y49" s="12"/>
      <c r="Z49" s="12"/>
      <c r="AA49" s="12"/>
      <c r="AB49" s="12"/>
      <c r="AC49" s="12"/>
      <c r="AD49" s="12"/>
      <c r="AE49" s="12"/>
      <c r="AF49" s="12"/>
    </row>
    <row r="50" spans="2:32" hidden="1">
      <c r="B50" s="92"/>
      <c r="C50" s="18"/>
      <c r="D50" s="25"/>
      <c r="E50" s="54"/>
      <c r="F50" s="16"/>
      <c r="G50" s="16"/>
      <c r="H50" s="79"/>
      <c r="I50" s="56"/>
      <c r="J50" s="12"/>
      <c r="K50" s="12"/>
      <c r="L50" s="12"/>
      <c r="M50" s="12"/>
      <c r="N50" s="12"/>
      <c r="O50" s="12"/>
      <c r="P50" s="12"/>
      <c r="Q50" s="12"/>
      <c r="R50" s="12"/>
      <c r="S50" s="12"/>
      <c r="T50" s="12"/>
      <c r="U50" s="12"/>
      <c r="V50" s="12"/>
      <c r="W50" s="12"/>
      <c r="X50" s="12"/>
      <c r="Y50" s="12"/>
      <c r="Z50" s="12"/>
      <c r="AA50" s="12"/>
      <c r="AB50" s="12"/>
      <c r="AC50" s="12"/>
      <c r="AD50" s="12"/>
      <c r="AE50" s="12"/>
      <c r="AF50" s="12"/>
    </row>
    <row r="51" spans="2:32" hidden="1">
      <c r="B51" s="92" t="s">
        <v>122</v>
      </c>
      <c r="C51" s="18" t="s">
        <v>92</v>
      </c>
      <c r="D51" s="25" t="s">
        <v>90</v>
      </c>
      <c r="E51" s="54">
        <v>0</v>
      </c>
      <c r="F51" s="16"/>
      <c r="G51" s="16">
        <v>132000</v>
      </c>
      <c r="H51" s="79">
        <f>0.15*I51</f>
        <v>0</v>
      </c>
      <c r="I51" s="56">
        <f>+(G51+F51)*E51</f>
        <v>0</v>
      </c>
      <c r="J51" s="12"/>
      <c r="K51" s="12"/>
      <c r="L51" s="12"/>
      <c r="M51" s="12"/>
      <c r="N51" s="12"/>
      <c r="O51" s="12"/>
      <c r="P51" s="12"/>
      <c r="Q51" s="12"/>
      <c r="R51" s="12"/>
      <c r="S51" s="12"/>
      <c r="T51" s="12"/>
      <c r="U51" s="12"/>
      <c r="V51" s="12"/>
      <c r="W51" s="12"/>
      <c r="X51" s="12"/>
      <c r="Y51" s="12"/>
      <c r="Z51" s="12"/>
      <c r="AA51" s="12"/>
      <c r="AB51" s="12"/>
      <c r="AC51" s="12"/>
      <c r="AD51" s="12"/>
      <c r="AE51" s="12"/>
      <c r="AF51" s="12"/>
    </row>
    <row r="52" spans="2:32" hidden="1">
      <c r="B52" s="92"/>
      <c r="C52" s="18"/>
      <c r="D52" s="25"/>
      <c r="E52" s="54"/>
      <c r="F52" s="16"/>
      <c r="G52" s="16"/>
      <c r="H52" s="79"/>
      <c r="I52" s="56"/>
      <c r="J52" s="12"/>
      <c r="K52" s="12"/>
      <c r="L52" s="12"/>
      <c r="M52" s="12"/>
      <c r="N52" s="12"/>
      <c r="O52" s="12"/>
      <c r="P52" s="12"/>
      <c r="Q52" s="12"/>
      <c r="R52" s="12"/>
      <c r="S52" s="12"/>
      <c r="T52" s="12"/>
      <c r="U52" s="12"/>
      <c r="V52" s="12"/>
      <c r="W52" s="12"/>
      <c r="X52" s="12"/>
      <c r="Y52" s="12"/>
      <c r="Z52" s="12"/>
      <c r="AA52" s="12"/>
      <c r="AB52" s="12"/>
      <c r="AC52" s="12"/>
      <c r="AD52" s="12"/>
      <c r="AE52" s="12"/>
      <c r="AF52" s="12"/>
    </row>
    <row r="53" spans="2:32" hidden="1">
      <c r="B53" s="92" t="s">
        <v>123</v>
      </c>
      <c r="C53" s="18" t="s">
        <v>109</v>
      </c>
      <c r="D53" s="25" t="s">
        <v>90</v>
      </c>
      <c r="E53" s="54">
        <v>0</v>
      </c>
      <c r="F53" s="16"/>
      <c r="G53" s="16">
        <v>132000</v>
      </c>
      <c r="H53" s="79">
        <f>0.15*I53</f>
        <v>0</v>
      </c>
      <c r="I53" s="56">
        <f>+(G53+F53)*E53</f>
        <v>0</v>
      </c>
      <c r="J53" s="12"/>
      <c r="K53" s="12"/>
      <c r="L53" s="12"/>
      <c r="M53" s="12"/>
      <c r="N53" s="12"/>
      <c r="O53" s="12"/>
      <c r="P53" s="12"/>
      <c r="Q53" s="12"/>
      <c r="R53" s="12"/>
      <c r="S53" s="12"/>
      <c r="T53" s="12"/>
      <c r="U53" s="12"/>
      <c r="V53" s="12"/>
      <c r="W53" s="12"/>
      <c r="X53" s="12"/>
      <c r="Y53" s="12"/>
      <c r="Z53" s="12"/>
      <c r="AA53" s="12"/>
      <c r="AB53" s="12"/>
      <c r="AC53" s="12"/>
      <c r="AD53" s="12"/>
      <c r="AE53" s="12"/>
      <c r="AF53" s="12"/>
    </row>
    <row r="54" spans="2:32" hidden="1">
      <c r="B54" s="92"/>
      <c r="C54" s="18"/>
      <c r="D54" s="25"/>
      <c r="E54" s="54"/>
      <c r="F54" s="16"/>
      <c r="G54" s="16"/>
      <c r="H54" s="79"/>
      <c r="I54" s="56"/>
      <c r="J54" s="12"/>
      <c r="K54" s="12"/>
      <c r="L54" s="12"/>
      <c r="M54" s="12"/>
      <c r="N54" s="12"/>
      <c r="O54" s="12"/>
      <c r="P54" s="12"/>
      <c r="Q54" s="12"/>
      <c r="R54" s="12"/>
      <c r="S54" s="12"/>
      <c r="T54" s="12"/>
      <c r="U54" s="12"/>
      <c r="V54" s="12"/>
      <c r="W54" s="12"/>
      <c r="X54" s="12"/>
      <c r="Y54" s="12"/>
      <c r="Z54" s="12"/>
      <c r="AA54" s="12"/>
      <c r="AB54" s="12"/>
      <c r="AC54" s="12"/>
      <c r="AD54" s="12"/>
      <c r="AE54" s="12"/>
      <c r="AF54" s="12"/>
    </row>
    <row r="55" spans="2:32" hidden="1">
      <c r="B55" s="92" t="s">
        <v>124</v>
      </c>
      <c r="C55" s="18" t="s">
        <v>94</v>
      </c>
      <c r="D55" s="25" t="s">
        <v>90</v>
      </c>
      <c r="E55" s="54">
        <v>0</v>
      </c>
      <c r="F55" s="16"/>
      <c r="G55" s="16">
        <v>132000</v>
      </c>
      <c r="H55" s="79">
        <f>0.15*I55</f>
        <v>0</v>
      </c>
      <c r="I55" s="56">
        <f>+(G55+F55)*E55</f>
        <v>0</v>
      </c>
      <c r="J55" s="12"/>
      <c r="K55" s="12"/>
      <c r="L55" s="12"/>
      <c r="M55" s="12"/>
      <c r="N55" s="12"/>
      <c r="O55" s="12"/>
      <c r="P55" s="12"/>
      <c r="Q55" s="12"/>
      <c r="R55" s="12"/>
      <c r="S55" s="12"/>
      <c r="T55" s="12"/>
      <c r="U55" s="12"/>
      <c r="V55" s="12"/>
      <c r="W55" s="12"/>
      <c r="X55" s="12"/>
      <c r="Y55" s="12"/>
      <c r="Z55" s="12"/>
      <c r="AA55" s="12"/>
      <c r="AB55" s="12"/>
      <c r="AC55" s="12"/>
      <c r="AD55" s="12"/>
      <c r="AE55" s="12"/>
      <c r="AF55" s="12"/>
    </row>
    <row r="56" spans="2:32" hidden="1">
      <c r="B56" s="92"/>
      <c r="C56" s="18"/>
      <c r="D56" s="25"/>
      <c r="E56" s="54"/>
      <c r="F56" s="16"/>
      <c r="G56" s="16"/>
      <c r="H56" s="79"/>
      <c r="I56" s="56"/>
      <c r="J56" s="12"/>
      <c r="K56" s="12"/>
      <c r="L56" s="12"/>
      <c r="M56" s="12"/>
      <c r="N56" s="12"/>
      <c r="O56" s="12"/>
      <c r="P56" s="12"/>
      <c r="Q56" s="12"/>
      <c r="R56" s="12"/>
      <c r="S56" s="12"/>
      <c r="T56" s="12"/>
      <c r="U56" s="12"/>
      <c r="V56" s="12"/>
      <c r="W56" s="12"/>
      <c r="X56" s="12"/>
      <c r="Y56" s="12"/>
      <c r="Z56" s="12"/>
      <c r="AA56" s="12"/>
      <c r="AB56" s="12"/>
      <c r="AC56" s="12"/>
      <c r="AD56" s="12"/>
      <c r="AE56" s="12"/>
      <c r="AF56" s="12"/>
    </row>
    <row r="57" spans="2:32" hidden="1">
      <c r="B57" s="92" t="s">
        <v>125</v>
      </c>
      <c r="C57" s="18" t="s">
        <v>96</v>
      </c>
      <c r="D57" s="25" t="s">
        <v>90</v>
      </c>
      <c r="E57" s="54">
        <v>0</v>
      </c>
      <c r="F57" s="16"/>
      <c r="G57" s="16">
        <v>132000</v>
      </c>
      <c r="H57" s="79">
        <f>0.15*I57</f>
        <v>0</v>
      </c>
      <c r="I57" s="56">
        <f>+(G57+F57)*E57</f>
        <v>0</v>
      </c>
      <c r="J57" s="12"/>
      <c r="K57" s="12"/>
      <c r="L57" s="12"/>
      <c r="M57" s="12"/>
      <c r="N57" s="12"/>
      <c r="O57" s="12"/>
      <c r="P57" s="12"/>
      <c r="Q57" s="12"/>
      <c r="R57" s="12"/>
      <c r="S57" s="12"/>
      <c r="T57" s="12"/>
      <c r="U57" s="12"/>
      <c r="V57" s="12"/>
      <c r="W57" s="12"/>
      <c r="X57" s="12"/>
      <c r="Y57" s="12"/>
      <c r="Z57" s="12"/>
      <c r="AA57" s="12"/>
      <c r="AB57" s="12"/>
      <c r="AC57" s="12"/>
      <c r="AD57" s="12"/>
      <c r="AE57" s="12"/>
      <c r="AF57" s="12"/>
    </row>
    <row r="58" spans="2:32" hidden="1">
      <c r="B58" s="92"/>
      <c r="C58" s="15"/>
      <c r="D58" s="25"/>
      <c r="E58" s="54"/>
      <c r="F58" s="16"/>
      <c r="G58" s="16"/>
      <c r="H58" s="79"/>
      <c r="I58" s="56"/>
      <c r="J58" s="12"/>
      <c r="K58" s="12"/>
      <c r="L58" s="12"/>
      <c r="M58" s="12"/>
      <c r="N58" s="12"/>
      <c r="O58" s="12"/>
      <c r="P58" s="12"/>
      <c r="Q58" s="12"/>
      <c r="R58" s="12"/>
      <c r="S58" s="12"/>
      <c r="T58" s="12"/>
      <c r="U58" s="12"/>
      <c r="V58" s="12"/>
      <c r="W58" s="12"/>
      <c r="X58" s="12"/>
      <c r="Y58" s="12"/>
      <c r="Z58" s="12"/>
      <c r="AA58" s="12"/>
      <c r="AB58" s="12"/>
      <c r="AC58" s="12"/>
      <c r="AD58" s="12"/>
      <c r="AE58" s="12"/>
      <c r="AF58" s="12"/>
    </row>
    <row r="59" spans="2:32" hidden="1">
      <c r="B59" s="92" t="s">
        <v>126</v>
      </c>
      <c r="C59" s="15" t="s">
        <v>98</v>
      </c>
      <c r="D59" s="25" t="s">
        <v>90</v>
      </c>
      <c r="E59" s="54">
        <v>0</v>
      </c>
      <c r="F59" s="16"/>
      <c r="G59" s="16">
        <v>132000</v>
      </c>
      <c r="H59" s="79">
        <f>0.15*I59</f>
        <v>0</v>
      </c>
      <c r="I59" s="56">
        <f>+(G59+F59)*E59</f>
        <v>0</v>
      </c>
      <c r="J59" s="12"/>
      <c r="K59" s="12"/>
      <c r="L59" s="12"/>
      <c r="M59" s="12"/>
      <c r="N59" s="12"/>
      <c r="O59" s="12"/>
      <c r="P59" s="12"/>
      <c r="Q59" s="12"/>
      <c r="R59" s="12"/>
      <c r="S59" s="12"/>
      <c r="T59" s="12"/>
      <c r="U59" s="12"/>
      <c r="V59" s="12"/>
      <c r="W59" s="12"/>
      <c r="X59" s="12"/>
      <c r="Y59" s="12"/>
      <c r="Z59" s="12"/>
      <c r="AA59" s="12"/>
      <c r="AB59" s="12"/>
      <c r="AC59" s="12"/>
      <c r="AD59" s="12"/>
      <c r="AE59" s="12"/>
      <c r="AF59" s="12"/>
    </row>
    <row r="60" spans="2:32" hidden="1">
      <c r="B60" s="92"/>
      <c r="C60" s="15"/>
      <c r="D60" s="25"/>
      <c r="E60" s="54"/>
      <c r="F60" s="16"/>
      <c r="G60" s="16"/>
      <c r="H60" s="79"/>
      <c r="I60" s="56"/>
      <c r="J60" s="12"/>
      <c r="K60" s="12"/>
      <c r="L60" s="12"/>
      <c r="M60" s="12"/>
      <c r="N60" s="12"/>
      <c r="O60" s="12"/>
      <c r="P60" s="12"/>
      <c r="Q60" s="12"/>
      <c r="R60" s="12"/>
      <c r="S60" s="12"/>
      <c r="T60" s="12"/>
      <c r="U60" s="12"/>
      <c r="V60" s="12"/>
      <c r="W60" s="12"/>
      <c r="X60" s="12"/>
      <c r="Y60" s="12"/>
      <c r="Z60" s="12"/>
      <c r="AA60" s="12"/>
      <c r="AB60" s="12"/>
      <c r="AC60" s="12"/>
      <c r="AD60" s="12"/>
      <c r="AE60" s="12"/>
      <c r="AF60" s="12"/>
    </row>
    <row r="61" spans="2:32" hidden="1">
      <c r="B61" s="92" t="s">
        <v>127</v>
      </c>
      <c r="C61" s="18" t="s">
        <v>100</v>
      </c>
      <c r="D61" s="25" t="s">
        <v>90</v>
      </c>
      <c r="E61" s="54">
        <v>0</v>
      </c>
      <c r="F61" s="16"/>
      <c r="G61" s="16">
        <v>132000</v>
      </c>
      <c r="H61" s="79">
        <f>0.15*I61</f>
        <v>0</v>
      </c>
      <c r="I61" s="56">
        <f>+(G61+F61)*E61</f>
        <v>0</v>
      </c>
      <c r="J61" s="12"/>
      <c r="K61" s="12"/>
      <c r="L61" s="12"/>
      <c r="M61" s="12"/>
      <c r="N61" s="12"/>
      <c r="O61" s="12"/>
      <c r="P61" s="12"/>
      <c r="Q61" s="12"/>
      <c r="R61" s="12"/>
      <c r="S61" s="12"/>
      <c r="T61" s="12"/>
      <c r="U61" s="12"/>
      <c r="V61" s="12"/>
      <c r="W61" s="12"/>
      <c r="X61" s="12"/>
      <c r="Y61" s="12"/>
      <c r="Z61" s="12"/>
      <c r="AA61" s="12"/>
      <c r="AB61" s="12"/>
      <c r="AC61" s="12"/>
      <c r="AD61" s="12"/>
      <c r="AE61" s="12"/>
      <c r="AF61" s="12"/>
    </row>
    <row r="62" spans="2:32" hidden="1">
      <c r="B62" s="92"/>
      <c r="C62" s="18"/>
      <c r="D62" s="25"/>
      <c r="E62" s="54"/>
      <c r="F62" s="16"/>
      <c r="G62" s="16"/>
      <c r="H62" s="79"/>
      <c r="I62" s="56"/>
      <c r="J62" s="12"/>
      <c r="K62" s="12"/>
      <c r="L62" s="12"/>
      <c r="M62" s="12"/>
      <c r="N62" s="12"/>
      <c r="O62" s="12"/>
      <c r="P62" s="12"/>
      <c r="Q62" s="12"/>
      <c r="R62" s="12"/>
      <c r="S62" s="12"/>
      <c r="T62" s="12"/>
      <c r="U62" s="12"/>
      <c r="V62" s="12"/>
      <c r="W62" s="12"/>
      <c r="X62" s="12"/>
      <c r="Y62" s="12"/>
      <c r="Z62" s="12"/>
      <c r="AA62" s="12"/>
      <c r="AB62" s="12"/>
      <c r="AC62" s="12"/>
      <c r="AD62" s="12"/>
      <c r="AE62" s="12"/>
      <c r="AF62" s="12"/>
    </row>
    <row r="63" spans="2:32" hidden="1">
      <c r="B63" s="92" t="s">
        <v>128</v>
      </c>
      <c r="C63" s="15" t="s">
        <v>102</v>
      </c>
      <c r="D63" s="25" t="s">
        <v>90</v>
      </c>
      <c r="E63" s="54">
        <v>0</v>
      </c>
      <c r="F63" s="16"/>
      <c r="G63" s="16">
        <v>132000</v>
      </c>
      <c r="H63" s="79">
        <f>0.15*I63</f>
        <v>0</v>
      </c>
      <c r="I63" s="56">
        <f>+(G63+F63)*E63</f>
        <v>0</v>
      </c>
      <c r="J63" s="12"/>
      <c r="K63" s="12"/>
      <c r="L63" s="12"/>
      <c r="M63" s="12"/>
      <c r="N63" s="12"/>
      <c r="O63" s="12"/>
      <c r="P63" s="12"/>
      <c r="Q63" s="12"/>
      <c r="R63" s="12"/>
      <c r="S63" s="12"/>
      <c r="T63" s="12"/>
      <c r="U63" s="12"/>
      <c r="V63" s="12"/>
      <c r="W63" s="12"/>
      <c r="X63" s="12"/>
      <c r="Y63" s="12"/>
      <c r="Z63" s="12"/>
      <c r="AA63" s="12"/>
      <c r="AB63" s="12"/>
      <c r="AC63" s="12"/>
      <c r="AD63" s="12"/>
      <c r="AE63" s="12"/>
      <c r="AF63" s="12"/>
    </row>
    <row r="64" spans="2:32" hidden="1">
      <c r="B64" s="92"/>
      <c r="C64" s="15"/>
      <c r="D64" s="25"/>
      <c r="E64" s="54"/>
      <c r="F64" s="16"/>
      <c r="G64" s="16"/>
      <c r="H64" s="79"/>
      <c r="I64" s="56"/>
      <c r="J64" s="12"/>
      <c r="K64" s="12"/>
      <c r="L64" s="12"/>
      <c r="M64" s="12"/>
      <c r="N64" s="12"/>
      <c r="O64" s="12"/>
      <c r="P64" s="12"/>
      <c r="Q64" s="12"/>
      <c r="R64" s="12"/>
      <c r="S64" s="12"/>
      <c r="T64" s="12"/>
      <c r="U64" s="12"/>
      <c r="V64" s="12"/>
      <c r="W64" s="12"/>
      <c r="X64" s="12"/>
      <c r="Y64" s="12"/>
      <c r="Z64" s="12"/>
      <c r="AA64" s="12"/>
      <c r="AB64" s="12"/>
      <c r="AC64" s="12"/>
      <c r="AD64" s="12"/>
      <c r="AE64" s="12"/>
      <c r="AF64" s="12"/>
    </row>
    <row r="65" spans="2:32" hidden="1">
      <c r="B65" s="92" t="s">
        <v>115</v>
      </c>
      <c r="C65" s="15" t="s">
        <v>104</v>
      </c>
      <c r="D65" s="25" t="s">
        <v>90</v>
      </c>
      <c r="E65" s="54">
        <v>0</v>
      </c>
      <c r="F65" s="16"/>
      <c r="G65" s="16">
        <v>132000</v>
      </c>
      <c r="H65" s="79">
        <f>0.15*I65</f>
        <v>0</v>
      </c>
      <c r="I65" s="56">
        <f>+(G65+F65)*E65</f>
        <v>0</v>
      </c>
      <c r="J65" s="12"/>
      <c r="K65" s="12"/>
      <c r="L65" s="12"/>
      <c r="M65" s="12"/>
      <c r="N65" s="12"/>
      <c r="O65" s="12"/>
      <c r="P65" s="12"/>
      <c r="Q65" s="12"/>
      <c r="R65" s="12"/>
      <c r="S65" s="12"/>
      <c r="T65" s="12"/>
      <c r="U65" s="12"/>
      <c r="V65" s="12"/>
      <c r="W65" s="12"/>
      <c r="X65" s="12"/>
      <c r="Y65" s="12"/>
      <c r="Z65" s="12"/>
      <c r="AA65" s="12"/>
      <c r="AB65" s="12"/>
      <c r="AC65" s="12"/>
      <c r="AD65" s="12"/>
      <c r="AE65" s="12"/>
      <c r="AF65" s="12"/>
    </row>
    <row r="66" spans="2:32" ht="104.55" customHeight="1">
      <c r="B66" s="90"/>
      <c r="C66" s="66" t="s">
        <v>129</v>
      </c>
      <c r="D66" s="25"/>
      <c r="E66" s="54"/>
      <c r="F66" s="16"/>
      <c r="G66" s="16"/>
      <c r="H66" s="79"/>
      <c r="I66" s="56"/>
      <c r="J66" s="12"/>
      <c r="K66" s="12"/>
      <c r="L66" s="12"/>
      <c r="M66" s="12"/>
      <c r="N66" s="12"/>
      <c r="O66" s="12"/>
      <c r="P66" s="12"/>
      <c r="Q66" s="12"/>
      <c r="R66" s="12"/>
      <c r="S66" s="12"/>
      <c r="T66" s="12"/>
      <c r="U66" s="12"/>
      <c r="V66" s="12"/>
      <c r="W66" s="12"/>
      <c r="X66" s="12"/>
      <c r="Y66" s="12"/>
      <c r="Z66" s="12"/>
      <c r="AA66" s="12"/>
      <c r="AB66" s="12"/>
      <c r="AC66" s="12"/>
      <c r="AD66" s="12"/>
      <c r="AE66" s="12"/>
      <c r="AF66" s="12"/>
    </row>
    <row r="67" spans="2:32">
      <c r="B67" s="90"/>
      <c r="C67" s="66"/>
      <c r="D67" s="25"/>
      <c r="E67" s="54"/>
      <c r="F67" s="16"/>
      <c r="G67" s="16"/>
      <c r="H67" s="79"/>
      <c r="I67" s="56"/>
      <c r="J67" s="12"/>
      <c r="K67" s="12"/>
      <c r="L67" s="12"/>
      <c r="M67" s="12"/>
      <c r="N67" s="12"/>
      <c r="O67" s="12"/>
      <c r="P67" s="12"/>
      <c r="Q67" s="12"/>
      <c r="R67" s="12"/>
      <c r="S67" s="12"/>
      <c r="T67" s="12"/>
      <c r="U67" s="12"/>
      <c r="V67" s="12"/>
      <c r="W67" s="12"/>
      <c r="X67" s="12"/>
      <c r="Y67" s="12"/>
      <c r="Z67" s="12"/>
      <c r="AA67" s="12"/>
      <c r="AB67" s="12"/>
      <c r="AC67" s="12"/>
      <c r="AD67" s="12"/>
      <c r="AE67" s="12"/>
      <c r="AF67" s="12"/>
    </row>
    <row r="68" spans="2:32" ht="29.55" customHeight="1">
      <c r="B68" s="90" t="s">
        <v>302</v>
      </c>
      <c r="C68" s="67" t="s">
        <v>89</v>
      </c>
      <c r="D68" s="54" t="s">
        <v>90</v>
      </c>
      <c r="E68" s="54">
        <v>1</v>
      </c>
      <c r="F68" s="55"/>
      <c r="G68" s="55"/>
      <c r="H68" s="80"/>
      <c r="I68" s="62" t="s">
        <v>118</v>
      </c>
      <c r="J68" s="12"/>
      <c r="K68" s="12"/>
      <c r="L68" s="12"/>
      <c r="M68" s="12"/>
      <c r="N68" s="12"/>
      <c r="O68" s="12"/>
      <c r="P68" s="12"/>
      <c r="Q68" s="12"/>
      <c r="R68" s="12"/>
      <c r="S68" s="12"/>
      <c r="T68" s="12"/>
      <c r="U68" s="12"/>
      <c r="V68" s="12"/>
      <c r="W68" s="12"/>
      <c r="X68" s="12"/>
      <c r="Y68" s="12"/>
      <c r="Z68" s="12"/>
      <c r="AA68" s="12"/>
      <c r="AB68" s="12"/>
      <c r="AC68" s="12"/>
      <c r="AD68" s="12"/>
      <c r="AE68" s="12"/>
      <c r="AF68" s="12"/>
    </row>
    <row r="69" spans="2:32" ht="29.55" customHeight="1">
      <c r="B69" s="90" t="s">
        <v>303</v>
      </c>
      <c r="C69" s="67" t="s">
        <v>92</v>
      </c>
      <c r="D69" s="54" t="s">
        <v>90</v>
      </c>
      <c r="E69" s="54">
        <v>1</v>
      </c>
      <c r="F69" s="55"/>
      <c r="G69" s="55"/>
      <c r="H69" s="80"/>
      <c r="I69" s="62" t="s">
        <v>118</v>
      </c>
      <c r="J69" s="12"/>
      <c r="K69" s="12"/>
      <c r="L69" s="12"/>
      <c r="M69" s="12"/>
      <c r="N69" s="12"/>
      <c r="O69" s="12"/>
      <c r="P69" s="12"/>
      <c r="Q69" s="12"/>
      <c r="R69" s="12"/>
      <c r="S69" s="12"/>
      <c r="T69" s="12"/>
      <c r="U69" s="12"/>
      <c r="V69" s="12"/>
      <c r="W69" s="12"/>
      <c r="X69" s="12"/>
      <c r="Y69" s="12"/>
      <c r="Z69" s="12"/>
      <c r="AA69" s="12"/>
      <c r="AB69" s="12"/>
      <c r="AC69" s="12"/>
      <c r="AD69" s="12"/>
      <c r="AE69" s="12"/>
      <c r="AF69" s="12"/>
    </row>
    <row r="70" spans="2:32">
      <c r="B70" s="92"/>
      <c r="C70" s="15"/>
      <c r="D70" s="25"/>
      <c r="E70" s="54"/>
      <c r="F70" s="16"/>
      <c r="G70" s="16"/>
      <c r="H70" s="79"/>
      <c r="I70" s="56"/>
      <c r="J70" s="12"/>
      <c r="K70" s="12"/>
      <c r="L70" s="12"/>
      <c r="M70" s="12"/>
      <c r="N70" s="12"/>
      <c r="O70" s="12"/>
      <c r="P70" s="12"/>
      <c r="Q70" s="12"/>
      <c r="R70" s="12"/>
      <c r="S70" s="12"/>
      <c r="T70" s="12"/>
      <c r="U70" s="12"/>
      <c r="V70" s="12"/>
      <c r="W70" s="12"/>
      <c r="X70" s="12"/>
      <c r="Y70" s="12"/>
      <c r="Z70" s="12"/>
      <c r="AA70" s="12"/>
      <c r="AB70" s="12"/>
      <c r="AC70" s="12"/>
      <c r="AD70" s="12"/>
      <c r="AE70" s="12"/>
      <c r="AF70" s="12"/>
    </row>
    <row r="71" spans="2:32" ht="27.6">
      <c r="B71" s="87" t="s">
        <v>414</v>
      </c>
      <c r="C71" s="26" t="s">
        <v>133</v>
      </c>
      <c r="D71" s="25"/>
      <c r="E71" s="54"/>
      <c r="F71" s="16"/>
      <c r="G71" s="16"/>
      <c r="H71" s="79"/>
      <c r="I71" s="56"/>
      <c r="J71" s="12"/>
      <c r="K71" s="12"/>
      <c r="L71" s="12"/>
      <c r="M71" s="12"/>
      <c r="N71" s="12"/>
      <c r="O71" s="12"/>
      <c r="P71" s="12"/>
      <c r="Q71" s="12"/>
      <c r="R71" s="12"/>
      <c r="S71" s="12"/>
      <c r="T71" s="12"/>
      <c r="U71" s="12"/>
      <c r="V71" s="12"/>
      <c r="W71" s="12"/>
      <c r="X71" s="12"/>
      <c r="Y71" s="12"/>
      <c r="Z71" s="12"/>
      <c r="AA71" s="12"/>
      <c r="AB71" s="12"/>
      <c r="AC71" s="12"/>
      <c r="AD71" s="12"/>
      <c r="AE71" s="12"/>
      <c r="AF71" s="12"/>
    </row>
    <row r="72" spans="2:32" ht="96.6" hidden="1">
      <c r="B72" s="87"/>
      <c r="C72" s="18" t="s">
        <v>87</v>
      </c>
      <c r="D72" s="25"/>
      <c r="E72" s="54"/>
      <c r="F72" s="16"/>
      <c r="G72" s="16"/>
      <c r="H72" s="79"/>
      <c r="I72" s="56"/>
      <c r="J72" s="12"/>
      <c r="K72" s="12"/>
      <c r="L72" s="12"/>
      <c r="M72" s="12"/>
      <c r="N72" s="12"/>
      <c r="O72" s="12"/>
      <c r="P72" s="12"/>
      <c r="Q72" s="12"/>
      <c r="R72" s="12"/>
      <c r="S72" s="12"/>
      <c r="T72" s="12"/>
      <c r="U72" s="12"/>
      <c r="V72" s="12"/>
      <c r="W72" s="12"/>
      <c r="X72" s="12"/>
      <c r="Y72" s="12"/>
      <c r="Z72" s="12"/>
      <c r="AA72" s="12"/>
      <c r="AB72" s="12"/>
      <c r="AC72" s="12"/>
      <c r="AD72" s="12"/>
      <c r="AE72" s="12"/>
      <c r="AF72" s="12"/>
    </row>
    <row r="73" spans="2:32" hidden="1">
      <c r="B73" s="92"/>
      <c r="C73" s="18"/>
      <c r="D73" s="25"/>
      <c r="E73" s="54"/>
      <c r="F73" s="16"/>
      <c r="G73" s="16"/>
      <c r="H73" s="79"/>
      <c r="I73" s="56"/>
      <c r="J73" s="12"/>
      <c r="K73" s="12"/>
      <c r="L73" s="12"/>
      <c r="M73" s="12"/>
      <c r="N73" s="12"/>
      <c r="O73" s="12"/>
      <c r="P73" s="12"/>
      <c r="Q73" s="12"/>
      <c r="R73" s="12"/>
      <c r="S73" s="12"/>
      <c r="T73" s="12"/>
      <c r="U73" s="12"/>
      <c r="V73" s="12"/>
      <c r="W73" s="12"/>
      <c r="X73" s="12"/>
      <c r="Y73" s="12"/>
      <c r="Z73" s="12"/>
      <c r="AA73" s="12"/>
      <c r="AB73" s="12"/>
      <c r="AC73" s="12"/>
      <c r="AD73" s="12"/>
      <c r="AE73" s="12"/>
      <c r="AF73" s="12"/>
    </row>
    <row r="74" spans="2:32" hidden="1">
      <c r="B74" s="92" t="s">
        <v>122</v>
      </c>
      <c r="C74" s="18" t="s">
        <v>92</v>
      </c>
      <c r="D74" s="25" t="s">
        <v>90</v>
      </c>
      <c r="E74" s="54">
        <v>0</v>
      </c>
      <c r="F74" s="16"/>
      <c r="G74" s="16">
        <v>132000</v>
      </c>
      <c r="H74" s="79">
        <f>0.15*I74</f>
        <v>0</v>
      </c>
      <c r="I74" s="56">
        <f>+(G74+F74)*E74</f>
        <v>0</v>
      </c>
      <c r="J74" s="12"/>
      <c r="K74" s="12"/>
      <c r="L74" s="12"/>
      <c r="M74" s="12"/>
      <c r="N74" s="12"/>
      <c r="O74" s="12"/>
      <c r="P74" s="12"/>
      <c r="Q74" s="12"/>
      <c r="R74" s="12"/>
      <c r="S74" s="12"/>
      <c r="T74" s="12"/>
      <c r="U74" s="12"/>
      <c r="V74" s="12"/>
      <c r="W74" s="12"/>
      <c r="X74" s="12"/>
      <c r="Y74" s="12"/>
      <c r="Z74" s="12"/>
      <c r="AA74" s="12"/>
      <c r="AB74" s="12"/>
      <c r="AC74" s="12"/>
      <c r="AD74" s="12"/>
      <c r="AE74" s="12"/>
      <c r="AF74" s="12"/>
    </row>
    <row r="75" spans="2:32" hidden="1">
      <c r="B75" s="92"/>
      <c r="C75" s="18"/>
      <c r="D75" s="25"/>
      <c r="E75" s="54"/>
      <c r="F75" s="16"/>
      <c r="G75" s="16"/>
      <c r="H75" s="79"/>
      <c r="I75" s="56"/>
      <c r="J75" s="12"/>
      <c r="K75" s="12"/>
      <c r="L75" s="12"/>
      <c r="M75" s="12"/>
      <c r="N75" s="12"/>
      <c r="O75" s="12"/>
      <c r="P75" s="12"/>
      <c r="Q75" s="12"/>
      <c r="R75" s="12"/>
      <c r="S75" s="12"/>
      <c r="T75" s="12"/>
      <c r="U75" s="12"/>
      <c r="V75" s="12"/>
      <c r="W75" s="12"/>
      <c r="X75" s="12"/>
      <c r="Y75" s="12"/>
      <c r="Z75" s="12"/>
      <c r="AA75" s="12"/>
      <c r="AB75" s="12"/>
      <c r="AC75" s="12"/>
      <c r="AD75" s="12"/>
      <c r="AE75" s="12"/>
      <c r="AF75" s="12"/>
    </row>
    <row r="76" spans="2:32" hidden="1">
      <c r="B76" s="92" t="s">
        <v>123</v>
      </c>
      <c r="C76" s="18" t="s">
        <v>109</v>
      </c>
      <c r="D76" s="25" t="s">
        <v>90</v>
      </c>
      <c r="E76" s="54">
        <v>0</v>
      </c>
      <c r="F76" s="16"/>
      <c r="G76" s="16">
        <v>132000</v>
      </c>
      <c r="H76" s="79">
        <f>0.15*I76</f>
        <v>0</v>
      </c>
      <c r="I76" s="56">
        <f>+(G76+F76)*E76</f>
        <v>0</v>
      </c>
      <c r="J76" s="12"/>
      <c r="K76" s="12"/>
      <c r="L76" s="12"/>
      <c r="M76" s="12"/>
      <c r="N76" s="12"/>
      <c r="O76" s="12"/>
      <c r="P76" s="12"/>
      <c r="Q76" s="12"/>
      <c r="R76" s="12"/>
      <c r="S76" s="12"/>
      <c r="T76" s="12"/>
      <c r="U76" s="12"/>
      <c r="V76" s="12"/>
      <c r="W76" s="12"/>
      <c r="X76" s="12"/>
      <c r="Y76" s="12"/>
      <c r="Z76" s="12"/>
      <c r="AA76" s="12"/>
      <c r="AB76" s="12"/>
      <c r="AC76" s="12"/>
      <c r="AD76" s="12"/>
      <c r="AE76" s="12"/>
      <c r="AF76" s="12"/>
    </row>
    <row r="77" spans="2:32" hidden="1">
      <c r="B77" s="92"/>
      <c r="C77" s="18"/>
      <c r="D77" s="25"/>
      <c r="E77" s="54"/>
      <c r="F77" s="16"/>
      <c r="G77" s="16"/>
      <c r="H77" s="79"/>
      <c r="I77" s="56"/>
      <c r="J77" s="12"/>
      <c r="K77" s="12"/>
      <c r="L77" s="12"/>
      <c r="M77" s="12"/>
      <c r="N77" s="12"/>
      <c r="O77" s="12"/>
      <c r="P77" s="12"/>
      <c r="Q77" s="12"/>
      <c r="R77" s="12"/>
      <c r="S77" s="12"/>
      <c r="T77" s="12"/>
      <c r="U77" s="12"/>
      <c r="V77" s="12"/>
      <c r="W77" s="12"/>
      <c r="X77" s="12"/>
      <c r="Y77" s="12"/>
      <c r="Z77" s="12"/>
      <c r="AA77" s="12"/>
      <c r="AB77" s="12"/>
      <c r="AC77" s="12"/>
      <c r="AD77" s="12"/>
      <c r="AE77" s="12"/>
      <c r="AF77" s="12"/>
    </row>
    <row r="78" spans="2:32" hidden="1">
      <c r="B78" s="92" t="s">
        <v>124</v>
      </c>
      <c r="C78" s="18" t="s">
        <v>94</v>
      </c>
      <c r="D78" s="25" t="s">
        <v>90</v>
      </c>
      <c r="E78" s="54">
        <v>0</v>
      </c>
      <c r="F78" s="16"/>
      <c r="G78" s="16">
        <v>132000</v>
      </c>
      <c r="H78" s="79">
        <f>0.15*I78</f>
        <v>0</v>
      </c>
      <c r="I78" s="56">
        <f>+(G78+F78)*E78</f>
        <v>0</v>
      </c>
      <c r="J78" s="12"/>
      <c r="K78" s="12"/>
      <c r="L78" s="12"/>
      <c r="M78" s="12"/>
      <c r="N78" s="12"/>
      <c r="O78" s="12"/>
      <c r="P78" s="12"/>
      <c r="Q78" s="12"/>
      <c r="R78" s="12"/>
      <c r="S78" s="12"/>
      <c r="T78" s="12"/>
      <c r="U78" s="12"/>
      <c r="V78" s="12"/>
      <c r="W78" s="12"/>
      <c r="X78" s="12"/>
      <c r="Y78" s="12"/>
      <c r="Z78" s="12"/>
      <c r="AA78" s="12"/>
      <c r="AB78" s="12"/>
      <c r="AC78" s="12"/>
      <c r="AD78" s="12"/>
      <c r="AE78" s="12"/>
      <c r="AF78" s="12"/>
    </row>
    <row r="79" spans="2:32" hidden="1">
      <c r="B79" s="92"/>
      <c r="C79" s="18"/>
      <c r="D79" s="25"/>
      <c r="E79" s="54"/>
      <c r="F79" s="16"/>
      <c r="G79" s="16"/>
      <c r="H79" s="79"/>
      <c r="I79" s="56"/>
      <c r="J79" s="12"/>
      <c r="K79" s="12"/>
      <c r="L79" s="12"/>
      <c r="M79" s="12"/>
      <c r="N79" s="12"/>
      <c r="O79" s="12"/>
      <c r="P79" s="12"/>
      <c r="Q79" s="12"/>
      <c r="R79" s="12"/>
      <c r="S79" s="12"/>
      <c r="T79" s="12"/>
      <c r="U79" s="12"/>
      <c r="V79" s="12"/>
      <c r="W79" s="12"/>
      <c r="X79" s="12"/>
      <c r="Y79" s="12"/>
      <c r="Z79" s="12"/>
      <c r="AA79" s="12"/>
      <c r="AB79" s="12"/>
      <c r="AC79" s="12"/>
      <c r="AD79" s="12"/>
      <c r="AE79" s="12"/>
      <c r="AF79" s="12"/>
    </row>
    <row r="80" spans="2:32" hidden="1">
      <c r="B80" s="92" t="s">
        <v>125</v>
      </c>
      <c r="C80" s="18" t="s">
        <v>96</v>
      </c>
      <c r="D80" s="25" t="s">
        <v>90</v>
      </c>
      <c r="E80" s="54">
        <v>0</v>
      </c>
      <c r="F80" s="16"/>
      <c r="G80" s="16">
        <v>132000</v>
      </c>
      <c r="H80" s="79">
        <f>0.15*I80</f>
        <v>0</v>
      </c>
      <c r="I80" s="56">
        <f>+(G80+F80)*E80</f>
        <v>0</v>
      </c>
      <c r="J80" s="12"/>
      <c r="K80" s="12"/>
      <c r="L80" s="12"/>
      <c r="M80" s="12"/>
      <c r="N80" s="12"/>
      <c r="O80" s="12"/>
      <c r="P80" s="12"/>
      <c r="Q80" s="12"/>
      <c r="R80" s="12"/>
      <c r="S80" s="12"/>
      <c r="T80" s="12"/>
      <c r="U80" s="12"/>
      <c r="V80" s="12"/>
      <c r="W80" s="12"/>
      <c r="X80" s="12"/>
      <c r="Y80" s="12"/>
      <c r="Z80" s="12"/>
      <c r="AA80" s="12"/>
      <c r="AB80" s="12"/>
      <c r="AC80" s="12"/>
      <c r="AD80" s="12"/>
      <c r="AE80" s="12"/>
      <c r="AF80" s="12"/>
    </row>
    <row r="81" spans="2:32" hidden="1">
      <c r="B81" s="92"/>
      <c r="C81" s="15"/>
      <c r="D81" s="25"/>
      <c r="E81" s="54"/>
      <c r="F81" s="16"/>
      <c r="G81" s="16"/>
      <c r="H81" s="79"/>
      <c r="I81" s="56"/>
      <c r="J81" s="12"/>
      <c r="K81" s="12"/>
      <c r="L81" s="12"/>
      <c r="M81" s="12"/>
      <c r="N81" s="12"/>
      <c r="O81" s="12"/>
      <c r="P81" s="12"/>
      <c r="Q81" s="12"/>
      <c r="R81" s="12"/>
      <c r="S81" s="12"/>
      <c r="T81" s="12"/>
      <c r="U81" s="12"/>
      <c r="V81" s="12"/>
      <c r="W81" s="12"/>
      <c r="X81" s="12"/>
      <c r="Y81" s="12"/>
      <c r="Z81" s="12"/>
      <c r="AA81" s="12"/>
      <c r="AB81" s="12"/>
      <c r="AC81" s="12"/>
      <c r="AD81" s="12"/>
      <c r="AE81" s="12"/>
      <c r="AF81" s="12"/>
    </row>
    <row r="82" spans="2:32" hidden="1">
      <c r="B82" s="92" t="s">
        <v>126</v>
      </c>
      <c r="C82" s="15" t="s">
        <v>98</v>
      </c>
      <c r="D82" s="25" t="s">
        <v>90</v>
      </c>
      <c r="E82" s="54">
        <v>0</v>
      </c>
      <c r="F82" s="16"/>
      <c r="G82" s="16">
        <v>132000</v>
      </c>
      <c r="H82" s="79">
        <f>0.15*I82</f>
        <v>0</v>
      </c>
      <c r="I82" s="56">
        <f>+(G82+F82)*E82</f>
        <v>0</v>
      </c>
      <c r="J82" s="12"/>
      <c r="K82" s="12"/>
      <c r="L82" s="12"/>
      <c r="M82" s="12"/>
      <c r="N82" s="12"/>
      <c r="O82" s="12"/>
      <c r="P82" s="12"/>
      <c r="Q82" s="12"/>
      <c r="R82" s="12"/>
      <c r="S82" s="12"/>
      <c r="T82" s="12"/>
      <c r="U82" s="12"/>
      <c r="V82" s="12"/>
      <c r="W82" s="12"/>
      <c r="X82" s="12"/>
      <c r="Y82" s="12"/>
      <c r="Z82" s="12"/>
      <c r="AA82" s="12"/>
      <c r="AB82" s="12"/>
      <c r="AC82" s="12"/>
      <c r="AD82" s="12"/>
      <c r="AE82" s="12"/>
      <c r="AF82" s="12"/>
    </row>
    <row r="83" spans="2:32" hidden="1">
      <c r="B83" s="92"/>
      <c r="C83" s="15"/>
      <c r="D83" s="25"/>
      <c r="E83" s="54"/>
      <c r="F83" s="16"/>
      <c r="G83" s="16"/>
      <c r="H83" s="79"/>
      <c r="I83" s="56"/>
      <c r="J83" s="12"/>
      <c r="K83" s="12"/>
      <c r="L83" s="12"/>
      <c r="M83" s="12"/>
      <c r="N83" s="12"/>
      <c r="O83" s="12"/>
      <c r="P83" s="12"/>
      <c r="Q83" s="12"/>
      <c r="R83" s="12"/>
      <c r="S83" s="12"/>
      <c r="T83" s="12"/>
      <c r="U83" s="12"/>
      <c r="V83" s="12"/>
      <c r="W83" s="12"/>
      <c r="X83" s="12"/>
      <c r="Y83" s="12"/>
      <c r="Z83" s="12"/>
      <c r="AA83" s="12"/>
      <c r="AB83" s="12"/>
      <c r="AC83" s="12"/>
      <c r="AD83" s="12"/>
      <c r="AE83" s="12"/>
      <c r="AF83" s="12"/>
    </row>
    <row r="84" spans="2:32" hidden="1">
      <c r="B84" s="92" t="s">
        <v>127</v>
      </c>
      <c r="C84" s="18" t="s">
        <v>100</v>
      </c>
      <c r="D84" s="25" t="s">
        <v>90</v>
      </c>
      <c r="E84" s="54">
        <v>0</v>
      </c>
      <c r="F84" s="16"/>
      <c r="G84" s="16">
        <v>132000</v>
      </c>
      <c r="H84" s="79">
        <f>0.15*I84</f>
        <v>0</v>
      </c>
      <c r="I84" s="56">
        <f>+(G84+F84)*E84</f>
        <v>0</v>
      </c>
      <c r="J84" s="12"/>
      <c r="K84" s="12"/>
      <c r="L84" s="12"/>
      <c r="M84" s="12"/>
      <c r="N84" s="12"/>
      <c r="O84" s="12"/>
      <c r="P84" s="12"/>
      <c r="Q84" s="12"/>
      <c r="R84" s="12"/>
      <c r="S84" s="12"/>
      <c r="T84" s="12"/>
      <c r="U84" s="12"/>
      <c r="V84" s="12"/>
      <c r="W84" s="12"/>
      <c r="X84" s="12"/>
      <c r="Y84" s="12"/>
      <c r="Z84" s="12"/>
      <c r="AA84" s="12"/>
      <c r="AB84" s="12"/>
      <c r="AC84" s="12"/>
      <c r="AD84" s="12"/>
      <c r="AE84" s="12"/>
      <c r="AF84" s="12"/>
    </row>
    <row r="85" spans="2:32" hidden="1">
      <c r="B85" s="92"/>
      <c r="C85" s="18"/>
      <c r="D85" s="25"/>
      <c r="E85" s="54"/>
      <c r="F85" s="16"/>
      <c r="G85" s="16"/>
      <c r="H85" s="79"/>
      <c r="I85" s="56"/>
      <c r="J85" s="12"/>
      <c r="K85" s="12"/>
      <c r="L85" s="12"/>
      <c r="M85" s="12"/>
      <c r="N85" s="12"/>
      <c r="O85" s="12"/>
      <c r="P85" s="12"/>
      <c r="Q85" s="12"/>
      <c r="R85" s="12"/>
      <c r="S85" s="12"/>
      <c r="T85" s="12"/>
      <c r="U85" s="12"/>
      <c r="V85" s="12"/>
      <c r="W85" s="12"/>
      <c r="X85" s="12"/>
      <c r="Y85" s="12"/>
      <c r="Z85" s="12"/>
      <c r="AA85" s="12"/>
      <c r="AB85" s="12"/>
      <c r="AC85" s="12"/>
      <c r="AD85" s="12"/>
      <c r="AE85" s="12"/>
      <c r="AF85" s="12"/>
    </row>
    <row r="86" spans="2:32" hidden="1">
      <c r="B86" s="92" t="s">
        <v>128</v>
      </c>
      <c r="C86" s="15" t="s">
        <v>102</v>
      </c>
      <c r="D86" s="25" t="s">
        <v>90</v>
      </c>
      <c r="E86" s="54">
        <v>0</v>
      </c>
      <c r="F86" s="16"/>
      <c r="G86" s="16">
        <v>132000</v>
      </c>
      <c r="H86" s="79">
        <f>0.15*I86</f>
        <v>0</v>
      </c>
      <c r="I86" s="56">
        <f>+(G86+F86)*E86</f>
        <v>0</v>
      </c>
      <c r="J86" s="12"/>
      <c r="K86" s="12"/>
      <c r="L86" s="12"/>
      <c r="M86" s="12"/>
      <c r="N86" s="12"/>
      <c r="O86" s="12"/>
      <c r="P86" s="12"/>
      <c r="Q86" s="12"/>
      <c r="R86" s="12"/>
      <c r="S86" s="12"/>
      <c r="T86" s="12"/>
      <c r="U86" s="12"/>
      <c r="V86" s="12"/>
      <c r="W86" s="12"/>
      <c r="X86" s="12"/>
      <c r="Y86" s="12"/>
      <c r="Z86" s="12"/>
      <c r="AA86" s="12"/>
      <c r="AB86" s="12"/>
      <c r="AC86" s="12"/>
      <c r="AD86" s="12"/>
      <c r="AE86" s="12"/>
      <c r="AF86" s="12"/>
    </row>
    <row r="87" spans="2:32" hidden="1">
      <c r="B87" s="92"/>
      <c r="C87" s="15"/>
      <c r="D87" s="25"/>
      <c r="E87" s="54"/>
      <c r="F87" s="16"/>
      <c r="G87" s="16"/>
      <c r="H87" s="79"/>
      <c r="I87" s="56"/>
      <c r="J87" s="12"/>
      <c r="K87" s="12"/>
      <c r="L87" s="12"/>
      <c r="M87" s="12"/>
      <c r="N87" s="12"/>
      <c r="O87" s="12"/>
      <c r="P87" s="12"/>
      <c r="Q87" s="12"/>
      <c r="R87" s="12"/>
      <c r="S87" s="12"/>
      <c r="T87" s="12"/>
      <c r="U87" s="12"/>
      <c r="V87" s="12"/>
      <c r="W87" s="12"/>
      <c r="X87" s="12"/>
      <c r="Y87" s="12"/>
      <c r="Z87" s="12"/>
      <c r="AA87" s="12"/>
      <c r="AB87" s="12"/>
      <c r="AC87" s="12"/>
      <c r="AD87" s="12"/>
      <c r="AE87" s="12"/>
      <c r="AF87" s="12"/>
    </row>
    <row r="88" spans="2:32" hidden="1">
      <c r="B88" s="92" t="s">
        <v>115</v>
      </c>
      <c r="C88" s="15" t="s">
        <v>104</v>
      </c>
      <c r="D88" s="25" t="s">
        <v>90</v>
      </c>
      <c r="E88" s="54">
        <v>0</v>
      </c>
      <c r="F88" s="16"/>
      <c r="G88" s="16">
        <v>132000</v>
      </c>
      <c r="H88" s="79">
        <f>0.15*I88</f>
        <v>0</v>
      </c>
      <c r="I88" s="56">
        <f>+(G88+F88)*E88</f>
        <v>0</v>
      </c>
      <c r="J88" s="12"/>
      <c r="K88" s="12"/>
      <c r="L88" s="12"/>
      <c r="M88" s="12"/>
      <c r="N88" s="12"/>
      <c r="O88" s="12"/>
      <c r="P88" s="12"/>
      <c r="Q88" s="12"/>
      <c r="R88" s="12"/>
      <c r="S88" s="12"/>
      <c r="T88" s="12"/>
      <c r="U88" s="12"/>
      <c r="V88" s="12"/>
      <c r="W88" s="12"/>
      <c r="X88" s="12"/>
      <c r="Y88" s="12"/>
      <c r="Z88" s="12"/>
      <c r="AA88" s="12"/>
      <c r="AB88" s="12"/>
      <c r="AC88" s="12"/>
      <c r="AD88" s="12"/>
      <c r="AE88" s="12"/>
      <c r="AF88" s="12"/>
    </row>
    <row r="89" spans="2:32" hidden="1">
      <c r="B89" s="92"/>
      <c r="C89" s="15"/>
      <c r="D89" s="25"/>
      <c r="E89" s="54"/>
      <c r="F89" s="16"/>
      <c r="G89" s="16"/>
      <c r="H89" s="79"/>
      <c r="I89" s="56"/>
      <c r="J89" s="12"/>
      <c r="K89" s="12"/>
      <c r="L89" s="12"/>
      <c r="M89" s="12"/>
      <c r="N89" s="12"/>
      <c r="O89" s="12"/>
      <c r="P89" s="12"/>
      <c r="Q89" s="12"/>
      <c r="R89" s="12"/>
      <c r="S89" s="12"/>
      <c r="T89" s="12"/>
      <c r="U89" s="12"/>
      <c r="V89" s="12"/>
      <c r="W89" s="12"/>
      <c r="X89" s="12"/>
      <c r="Y89" s="12"/>
      <c r="Z89" s="12"/>
      <c r="AA89" s="12"/>
      <c r="AB89" s="12"/>
      <c r="AC89" s="12"/>
      <c r="AD89" s="12"/>
      <c r="AE89" s="12"/>
      <c r="AF89" s="12"/>
    </row>
    <row r="90" spans="2:32" hidden="1">
      <c r="B90" s="92"/>
      <c r="C90" s="15"/>
      <c r="D90" s="25"/>
      <c r="E90" s="54"/>
      <c r="F90" s="16"/>
      <c r="G90" s="16"/>
      <c r="H90" s="79"/>
      <c r="I90" s="56"/>
      <c r="J90" s="12"/>
      <c r="K90" s="12"/>
      <c r="L90" s="12"/>
      <c r="M90" s="12"/>
      <c r="N90" s="12"/>
      <c r="O90" s="12"/>
      <c r="P90" s="12"/>
      <c r="Q90" s="12"/>
      <c r="R90" s="12"/>
      <c r="S90" s="12"/>
      <c r="T90" s="12"/>
      <c r="U90" s="12"/>
      <c r="V90" s="12"/>
      <c r="W90" s="12"/>
      <c r="X90" s="12"/>
      <c r="Y90" s="12"/>
      <c r="Z90" s="12"/>
      <c r="AA90" s="12"/>
      <c r="AB90" s="12"/>
      <c r="AC90" s="12"/>
      <c r="AD90" s="12"/>
      <c r="AE90" s="12"/>
      <c r="AF90" s="12"/>
    </row>
    <row r="91" spans="2:32" ht="108.6" customHeight="1">
      <c r="B91" s="90"/>
      <c r="C91" s="66" t="s">
        <v>134</v>
      </c>
      <c r="D91" s="25"/>
      <c r="E91" s="54"/>
      <c r="F91" s="16"/>
      <c r="G91" s="16"/>
      <c r="H91" s="79"/>
      <c r="I91" s="56"/>
      <c r="J91" s="12"/>
      <c r="K91" s="12"/>
      <c r="L91" s="12"/>
      <c r="M91" s="12"/>
      <c r="N91" s="12"/>
      <c r="O91" s="12"/>
      <c r="P91" s="12"/>
      <c r="Q91" s="12"/>
      <c r="R91" s="12"/>
      <c r="S91" s="12"/>
      <c r="T91" s="12"/>
      <c r="U91" s="12"/>
      <c r="V91" s="12"/>
      <c r="W91" s="12"/>
      <c r="X91" s="12"/>
      <c r="Y91" s="12"/>
      <c r="Z91" s="12"/>
      <c r="AA91" s="12"/>
      <c r="AB91" s="12"/>
      <c r="AC91" s="12"/>
      <c r="AD91" s="12"/>
      <c r="AE91" s="12"/>
      <c r="AF91" s="12"/>
    </row>
    <row r="92" spans="2:32">
      <c r="B92" s="90"/>
      <c r="C92" s="66"/>
      <c r="D92" s="25"/>
      <c r="E92" s="54"/>
      <c r="F92" s="16"/>
      <c r="G92" s="16"/>
      <c r="H92" s="79"/>
      <c r="I92" s="56"/>
      <c r="J92" s="12"/>
      <c r="K92" s="12"/>
      <c r="L92" s="12"/>
      <c r="M92" s="12"/>
      <c r="N92" s="12"/>
      <c r="O92" s="12"/>
      <c r="P92" s="12"/>
      <c r="Q92" s="12"/>
      <c r="R92" s="12"/>
      <c r="S92" s="12"/>
      <c r="T92" s="12"/>
      <c r="U92" s="12"/>
      <c r="V92" s="12"/>
      <c r="W92" s="12"/>
      <c r="X92" s="12"/>
      <c r="Y92" s="12"/>
      <c r="Z92" s="12"/>
      <c r="AA92" s="12"/>
      <c r="AB92" s="12"/>
      <c r="AC92" s="12"/>
      <c r="AD92" s="12"/>
      <c r="AE92" s="12"/>
      <c r="AF92" s="12"/>
    </row>
    <row r="93" spans="2:32" ht="27" customHeight="1">
      <c r="B93" s="90" t="s">
        <v>415</v>
      </c>
      <c r="C93" s="67" t="s">
        <v>89</v>
      </c>
      <c r="D93" s="54" t="s">
        <v>90</v>
      </c>
      <c r="E93" s="54">
        <v>1</v>
      </c>
      <c r="F93" s="55"/>
      <c r="G93" s="55"/>
      <c r="H93" s="80"/>
      <c r="I93" s="62" t="s">
        <v>118</v>
      </c>
      <c r="J93" s="12"/>
      <c r="K93" s="12"/>
      <c r="L93" s="12"/>
      <c r="M93" s="12"/>
      <c r="N93" s="12"/>
      <c r="O93" s="12"/>
      <c r="P93" s="12"/>
      <c r="Q93" s="12"/>
      <c r="R93" s="12"/>
      <c r="S93" s="12"/>
      <c r="T93" s="12"/>
      <c r="U93" s="12"/>
      <c r="V93" s="12"/>
      <c r="W93" s="12"/>
      <c r="X93" s="12"/>
      <c r="Y93" s="12"/>
      <c r="Z93" s="12"/>
      <c r="AA93" s="12"/>
      <c r="AB93" s="12"/>
      <c r="AC93" s="12"/>
      <c r="AD93" s="12"/>
      <c r="AE93" s="12"/>
      <c r="AF93" s="12"/>
    </row>
    <row r="94" spans="2:32" ht="27" customHeight="1">
      <c r="B94" s="90" t="s">
        <v>416</v>
      </c>
      <c r="C94" s="67" t="s">
        <v>92</v>
      </c>
      <c r="D94" s="54" t="s">
        <v>90</v>
      </c>
      <c r="E94" s="54">
        <v>1</v>
      </c>
      <c r="F94" s="55"/>
      <c r="G94" s="55"/>
      <c r="H94" s="80"/>
      <c r="I94" s="62" t="s">
        <v>118</v>
      </c>
      <c r="J94" s="12"/>
      <c r="K94" s="12"/>
      <c r="L94" s="12"/>
      <c r="M94" s="12"/>
      <c r="N94" s="12"/>
      <c r="O94" s="12"/>
      <c r="P94" s="12"/>
      <c r="Q94" s="12"/>
      <c r="R94" s="12"/>
      <c r="S94" s="12"/>
      <c r="T94" s="12"/>
      <c r="U94" s="12"/>
      <c r="V94" s="12"/>
      <c r="W94" s="12"/>
      <c r="X94" s="12"/>
      <c r="Y94" s="12"/>
      <c r="Z94" s="12"/>
      <c r="AA94" s="12"/>
      <c r="AB94" s="12"/>
      <c r="AC94" s="12"/>
      <c r="AD94" s="12"/>
      <c r="AE94" s="12"/>
      <c r="AF94" s="12"/>
    </row>
    <row r="95" spans="2:32">
      <c r="B95" s="93"/>
      <c r="C95" s="71"/>
      <c r="D95" s="72"/>
      <c r="E95" s="72"/>
      <c r="F95" s="73"/>
      <c r="G95" s="73"/>
      <c r="H95" s="81"/>
      <c r="I95" s="74"/>
      <c r="J95" s="12"/>
      <c r="K95" s="12"/>
      <c r="L95" s="12"/>
      <c r="M95" s="12"/>
      <c r="N95" s="12"/>
      <c r="O95" s="12"/>
      <c r="P95" s="12"/>
      <c r="Q95" s="12"/>
      <c r="R95" s="12"/>
      <c r="S95" s="12"/>
      <c r="T95" s="12"/>
      <c r="U95" s="12"/>
      <c r="V95" s="12"/>
      <c r="W95" s="12"/>
      <c r="X95" s="12"/>
      <c r="Y95" s="12"/>
      <c r="Z95" s="12"/>
      <c r="AA95" s="12"/>
      <c r="AB95" s="12"/>
      <c r="AC95" s="12"/>
      <c r="AD95" s="12"/>
      <c r="AE95" s="12"/>
      <c r="AF95" s="12"/>
    </row>
    <row r="96" spans="2:32" ht="14.4" thickBot="1">
      <c r="B96" s="94"/>
      <c r="C96" s="19" t="s">
        <v>137</v>
      </c>
      <c r="D96" s="19"/>
      <c r="E96" s="173"/>
      <c r="F96" s="38"/>
      <c r="G96" s="38"/>
      <c r="H96" s="82"/>
      <c r="I96" s="59"/>
      <c r="J96" s="12"/>
      <c r="K96" s="12"/>
      <c r="L96" s="12"/>
      <c r="M96" s="12"/>
      <c r="N96" s="12"/>
      <c r="O96" s="12"/>
      <c r="P96" s="12"/>
      <c r="Q96" s="12"/>
      <c r="R96" s="12"/>
      <c r="S96" s="12"/>
      <c r="T96" s="12"/>
      <c r="U96" s="12"/>
      <c r="V96" s="12"/>
      <c r="W96" s="12"/>
      <c r="X96" s="12"/>
      <c r="Y96" s="12"/>
      <c r="Z96" s="12"/>
      <c r="AA96" s="12"/>
      <c r="AB96" s="12"/>
      <c r="AC96" s="12"/>
      <c r="AD96" s="12"/>
      <c r="AE96" s="12"/>
      <c r="AF96" s="12"/>
    </row>
    <row r="97" spans="2:32">
      <c r="B97" s="95"/>
      <c r="C97" s="39" t="s">
        <v>138</v>
      </c>
      <c r="D97" s="39"/>
      <c r="E97" s="176"/>
      <c r="F97" s="40"/>
      <c r="G97" s="40"/>
      <c r="H97" s="83"/>
      <c r="I97" s="60"/>
      <c r="J97" s="12"/>
      <c r="K97" s="12"/>
      <c r="L97" s="12"/>
      <c r="M97" s="12"/>
      <c r="N97" s="12"/>
      <c r="O97" s="12"/>
      <c r="P97" s="12"/>
      <c r="Q97" s="12"/>
      <c r="R97" s="12"/>
      <c r="S97" s="12"/>
      <c r="T97" s="12"/>
      <c r="U97" s="12"/>
      <c r="V97" s="12"/>
      <c r="W97" s="12"/>
      <c r="X97" s="12"/>
      <c r="Y97" s="12"/>
      <c r="Z97" s="12"/>
      <c r="AA97" s="12"/>
      <c r="AB97" s="12"/>
      <c r="AC97" s="12"/>
      <c r="AD97" s="12"/>
      <c r="AE97" s="12"/>
      <c r="AF97" s="12"/>
    </row>
    <row r="98" spans="2:32">
      <c r="B98" s="96"/>
      <c r="C98" s="13"/>
      <c r="D98" s="13"/>
      <c r="E98" s="174"/>
      <c r="F98" s="41"/>
      <c r="G98" s="41"/>
      <c r="H98" s="84"/>
      <c r="I98" s="61"/>
      <c r="J98" s="12"/>
      <c r="K98" s="12"/>
      <c r="L98" s="12"/>
      <c r="M98" s="12"/>
      <c r="N98" s="12"/>
      <c r="O98" s="12"/>
      <c r="P98" s="12"/>
      <c r="Q98" s="12"/>
      <c r="R98" s="12"/>
      <c r="S98" s="12"/>
      <c r="T98" s="12"/>
      <c r="U98" s="12"/>
      <c r="V98" s="12"/>
      <c r="W98" s="12"/>
      <c r="X98" s="12"/>
      <c r="Y98" s="12"/>
      <c r="Z98" s="12"/>
      <c r="AA98" s="12"/>
      <c r="AB98" s="12"/>
      <c r="AC98" s="12"/>
      <c r="AD98" s="12"/>
      <c r="AE98" s="12"/>
      <c r="AF98" s="12"/>
    </row>
    <row r="99" spans="2:32" ht="27.6">
      <c r="B99" s="87" t="s">
        <v>417</v>
      </c>
      <c r="C99" s="26" t="s">
        <v>140</v>
      </c>
      <c r="D99" s="25"/>
      <c r="E99" s="54"/>
      <c r="F99" s="41"/>
      <c r="G99" s="41"/>
      <c r="H99" s="84"/>
      <c r="I99" s="61"/>
      <c r="J99" s="12"/>
      <c r="K99" s="12"/>
      <c r="L99" s="12"/>
      <c r="M99" s="12"/>
      <c r="N99" s="12"/>
      <c r="O99" s="12"/>
      <c r="P99" s="12"/>
      <c r="Q99" s="12"/>
      <c r="R99" s="12"/>
      <c r="S99" s="12"/>
      <c r="T99" s="12"/>
      <c r="U99" s="12"/>
      <c r="V99" s="12"/>
      <c r="W99" s="12"/>
      <c r="X99" s="12"/>
      <c r="Y99" s="12"/>
      <c r="Z99" s="12"/>
      <c r="AA99" s="12"/>
      <c r="AB99" s="12"/>
      <c r="AC99" s="12"/>
      <c r="AD99" s="12"/>
      <c r="AE99" s="12"/>
      <c r="AF99" s="12"/>
    </row>
    <row r="100" spans="2:32" ht="67.95" customHeight="1">
      <c r="B100" s="92"/>
      <c r="C100" s="18" t="s">
        <v>141</v>
      </c>
      <c r="D100" s="25"/>
      <c r="E100" s="54"/>
      <c r="F100" s="41"/>
      <c r="G100" s="41"/>
      <c r="H100" s="84"/>
      <c r="I100" s="58"/>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2:32" ht="28.95" customHeight="1">
      <c r="B101" s="92" t="s">
        <v>418</v>
      </c>
      <c r="C101" s="18" t="s">
        <v>143</v>
      </c>
      <c r="D101" s="25" t="s">
        <v>90</v>
      </c>
      <c r="E101" s="54">
        <f>8+2</f>
        <v>10</v>
      </c>
      <c r="F101" s="14"/>
      <c r="G101" s="14"/>
      <c r="H101" s="78"/>
      <c r="I101" s="58"/>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row>
    <row r="102" spans="2:32" ht="13.2" customHeight="1">
      <c r="B102" s="92"/>
      <c r="C102" s="18"/>
      <c r="D102" s="25"/>
      <c r="E102" s="54"/>
      <c r="F102" s="14"/>
      <c r="G102" s="14"/>
      <c r="H102" s="78"/>
      <c r="I102" s="58"/>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row>
    <row r="103" spans="2:32" ht="27.6">
      <c r="B103" s="97" t="s">
        <v>419</v>
      </c>
      <c r="C103" s="75" t="s">
        <v>145</v>
      </c>
      <c r="D103" s="25"/>
      <c r="E103" s="54"/>
      <c r="F103" s="14"/>
      <c r="G103" s="14"/>
      <c r="H103" s="78"/>
      <c r="I103" s="58"/>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row>
    <row r="104" spans="2:32" ht="96.6" hidden="1">
      <c r="B104" s="92"/>
      <c r="C104" s="18" t="s">
        <v>87</v>
      </c>
      <c r="D104" s="25"/>
      <c r="E104" s="54"/>
      <c r="F104" s="14"/>
      <c r="G104" s="14"/>
      <c r="H104" s="78"/>
      <c r="I104" s="58"/>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row>
    <row r="105" spans="2:32" hidden="1">
      <c r="B105" s="92"/>
      <c r="C105" s="18"/>
      <c r="D105" s="25"/>
      <c r="E105" s="54"/>
      <c r="F105" s="14"/>
      <c r="G105" s="14"/>
      <c r="H105" s="78"/>
      <c r="I105" s="58"/>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row>
    <row r="106" spans="2:32" hidden="1">
      <c r="B106" s="92" t="s">
        <v>146</v>
      </c>
      <c r="C106" s="15" t="s">
        <v>147</v>
      </c>
      <c r="D106" s="25" t="s">
        <v>90</v>
      </c>
      <c r="E106" s="54">
        <v>0</v>
      </c>
      <c r="F106" s="14"/>
      <c r="G106" s="14">
        <v>108000</v>
      </c>
      <c r="H106" s="78">
        <f>0.15*I106</f>
        <v>0</v>
      </c>
      <c r="I106" s="58">
        <f>+(G106+F106)*E106</f>
        <v>0</v>
      </c>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row>
    <row r="107" spans="2:32" hidden="1">
      <c r="B107" s="92"/>
      <c r="C107" s="18"/>
      <c r="D107" s="25"/>
      <c r="E107" s="54"/>
      <c r="F107" s="14"/>
      <c r="G107" s="14"/>
      <c r="H107" s="78"/>
      <c r="I107" s="58"/>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row>
    <row r="108" spans="2:32" hidden="1">
      <c r="B108" s="92" t="s">
        <v>148</v>
      </c>
      <c r="C108" s="18" t="s">
        <v>149</v>
      </c>
      <c r="D108" s="25" t="s">
        <v>90</v>
      </c>
      <c r="E108" s="54">
        <v>0</v>
      </c>
      <c r="F108" s="14"/>
      <c r="G108" s="14">
        <v>108000</v>
      </c>
      <c r="H108" s="78">
        <f>0.15*I108</f>
        <v>0</v>
      </c>
      <c r="I108" s="58">
        <f>+(G108+F108)*E108</f>
        <v>0</v>
      </c>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row>
    <row r="109" spans="2:32" ht="57" customHeight="1">
      <c r="B109" s="92"/>
      <c r="C109" s="18" t="s">
        <v>150</v>
      </c>
      <c r="D109" s="25"/>
      <c r="E109" s="54"/>
      <c r="F109" s="14"/>
      <c r="G109" s="14"/>
      <c r="H109" s="78"/>
      <c r="I109" s="58"/>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row>
    <row r="110" spans="2:32" ht="26.55" customHeight="1">
      <c r="B110" s="92" t="s">
        <v>420</v>
      </c>
      <c r="C110" s="18" t="s">
        <v>143</v>
      </c>
      <c r="D110" s="54" t="s">
        <v>90</v>
      </c>
      <c r="E110" s="54">
        <v>1</v>
      </c>
      <c r="F110" s="55"/>
      <c r="G110" s="55"/>
      <c r="H110" s="80"/>
      <c r="I110" s="62" t="s">
        <v>118</v>
      </c>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row>
    <row r="111" spans="2:32">
      <c r="B111" s="92"/>
      <c r="C111" s="18"/>
      <c r="D111" s="25"/>
      <c r="E111" s="54"/>
      <c r="F111" s="14"/>
      <c r="G111" s="14"/>
      <c r="H111" s="78"/>
      <c r="I111" s="58"/>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row>
    <row r="112" spans="2:32" ht="27.6">
      <c r="B112" s="97" t="s">
        <v>421</v>
      </c>
      <c r="C112" s="75" t="s">
        <v>153</v>
      </c>
      <c r="D112" s="25"/>
      <c r="E112" s="54"/>
      <c r="F112" s="14"/>
      <c r="G112" s="14"/>
      <c r="H112" s="78"/>
      <c r="I112" s="58"/>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row>
    <row r="113" spans="2:32" ht="96.6" hidden="1">
      <c r="B113" s="87"/>
      <c r="C113" s="18" t="s">
        <v>87</v>
      </c>
      <c r="D113" s="25"/>
      <c r="E113" s="54"/>
      <c r="F113" s="14"/>
      <c r="G113" s="14"/>
      <c r="H113" s="78"/>
      <c r="I113" s="58"/>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row>
    <row r="114" spans="2:32" hidden="1">
      <c r="B114" s="92"/>
      <c r="C114" s="18"/>
      <c r="D114" s="25"/>
      <c r="E114" s="54"/>
      <c r="F114" s="14"/>
      <c r="G114" s="14"/>
      <c r="H114" s="78"/>
      <c r="I114" s="58"/>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row>
    <row r="115" spans="2:32" hidden="1">
      <c r="B115" s="92" t="s">
        <v>154</v>
      </c>
      <c r="C115" s="15" t="s">
        <v>155</v>
      </c>
      <c r="D115" s="25" t="s">
        <v>90</v>
      </c>
      <c r="E115" s="54">
        <v>0</v>
      </c>
      <c r="F115" s="14"/>
      <c r="G115" s="14">
        <v>108000</v>
      </c>
      <c r="H115" s="78">
        <f>0.15*I115</f>
        <v>0</v>
      </c>
      <c r="I115" s="58">
        <f>+(G115+F115)*E115</f>
        <v>0</v>
      </c>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2:32" hidden="1">
      <c r="B116" s="92"/>
      <c r="C116" s="15"/>
      <c r="D116" s="25"/>
      <c r="E116" s="54"/>
      <c r="F116" s="14"/>
      <c r="G116" s="14"/>
      <c r="H116" s="78"/>
      <c r="I116" s="58"/>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row>
    <row r="117" spans="2:32" hidden="1">
      <c r="B117" s="92" t="s">
        <v>156</v>
      </c>
      <c r="C117" s="15" t="s">
        <v>149</v>
      </c>
      <c r="D117" s="25" t="s">
        <v>90</v>
      </c>
      <c r="E117" s="54">
        <v>0</v>
      </c>
      <c r="F117" s="14"/>
      <c r="G117" s="14">
        <v>108000</v>
      </c>
      <c r="H117" s="78">
        <f>0.15*I117</f>
        <v>0</v>
      </c>
      <c r="I117" s="58">
        <f>+(G117+F117)*E117</f>
        <v>0</v>
      </c>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row>
    <row r="118" spans="2:32" ht="55.2">
      <c r="B118" s="92"/>
      <c r="C118" s="18" t="s">
        <v>157</v>
      </c>
      <c r="D118" s="25"/>
      <c r="E118" s="54"/>
      <c r="F118" s="14"/>
      <c r="G118" s="14"/>
      <c r="H118" s="78"/>
      <c r="I118" s="58"/>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row>
    <row r="119" spans="2:32" ht="28.95" customHeight="1">
      <c r="B119" s="92" t="s">
        <v>422</v>
      </c>
      <c r="C119" s="18" t="s">
        <v>143</v>
      </c>
      <c r="D119" s="54" t="s">
        <v>90</v>
      </c>
      <c r="E119" s="54">
        <v>1</v>
      </c>
      <c r="F119" s="55"/>
      <c r="G119" s="55"/>
      <c r="H119" s="80"/>
      <c r="I119" s="62" t="s">
        <v>118</v>
      </c>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2:32">
      <c r="B120" s="92"/>
      <c r="C120" s="15"/>
      <c r="D120" s="25"/>
      <c r="E120" s="54"/>
      <c r="F120" s="14"/>
      <c r="G120" s="14"/>
      <c r="H120" s="78"/>
      <c r="I120" s="58"/>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2:32">
      <c r="B121" s="92"/>
      <c r="C121" s="15"/>
      <c r="D121" s="25"/>
      <c r="E121" s="54"/>
      <c r="F121" s="14"/>
      <c r="G121" s="14"/>
      <c r="H121" s="78"/>
      <c r="I121" s="58"/>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2:32" ht="27.6">
      <c r="B122" s="87" t="s">
        <v>423</v>
      </c>
      <c r="C122" s="26" t="s">
        <v>160</v>
      </c>
      <c r="D122" s="25"/>
      <c r="E122" s="54"/>
      <c r="F122" s="14"/>
      <c r="G122" s="14"/>
      <c r="H122" s="78"/>
      <c r="I122" s="58"/>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2:32" ht="96.6" hidden="1">
      <c r="B123" s="87"/>
      <c r="C123" s="18" t="s">
        <v>87</v>
      </c>
      <c r="D123" s="25"/>
      <c r="E123" s="54"/>
      <c r="F123" s="14"/>
      <c r="G123" s="14"/>
      <c r="H123" s="78"/>
      <c r="I123" s="58"/>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2:32" hidden="1">
      <c r="B124" s="92"/>
      <c r="C124" s="18"/>
      <c r="D124" s="25"/>
      <c r="E124" s="54"/>
      <c r="F124" s="14"/>
      <c r="G124" s="14"/>
      <c r="H124" s="78"/>
      <c r="I124" s="58"/>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2:32" hidden="1">
      <c r="B125" s="92" t="s">
        <v>154</v>
      </c>
      <c r="C125" s="15" t="s">
        <v>155</v>
      </c>
      <c r="D125" s="25" t="s">
        <v>90</v>
      </c>
      <c r="E125" s="54">
        <v>0</v>
      </c>
      <c r="F125" s="14"/>
      <c r="G125" s="14">
        <v>108000</v>
      </c>
      <c r="H125" s="78">
        <f>0.15*I125</f>
        <v>0</v>
      </c>
      <c r="I125" s="58">
        <f>+(G125+F125)*E125</f>
        <v>0</v>
      </c>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2:32" hidden="1">
      <c r="B126" s="92"/>
      <c r="C126" s="15"/>
      <c r="D126" s="25"/>
      <c r="E126" s="54"/>
      <c r="F126" s="14"/>
      <c r="G126" s="14"/>
      <c r="H126" s="78"/>
      <c r="I126" s="58"/>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2:32" hidden="1">
      <c r="B127" s="92" t="s">
        <v>156</v>
      </c>
      <c r="C127" s="15" t="s">
        <v>149</v>
      </c>
      <c r="D127" s="25" t="s">
        <v>90</v>
      </c>
      <c r="E127" s="54">
        <v>0</v>
      </c>
      <c r="F127" s="14"/>
      <c r="G127" s="14">
        <v>108000</v>
      </c>
      <c r="H127" s="78">
        <f>0.15*I127</f>
        <v>0</v>
      </c>
      <c r="I127" s="58">
        <f>+(G127+F127)*E127</f>
        <v>0</v>
      </c>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2:32" ht="55.2">
      <c r="B128" s="92"/>
      <c r="C128" s="18" t="s">
        <v>161</v>
      </c>
      <c r="D128" s="25"/>
      <c r="E128" s="54"/>
      <c r="F128" s="14"/>
      <c r="G128" s="14"/>
      <c r="H128" s="78"/>
      <c r="I128" s="58"/>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2:32" ht="31.95" customHeight="1">
      <c r="B129" s="92" t="s">
        <v>424</v>
      </c>
      <c r="C129" s="18" t="s">
        <v>143</v>
      </c>
      <c r="D129" s="54" t="s">
        <v>90</v>
      </c>
      <c r="E129" s="54">
        <v>1</v>
      </c>
      <c r="F129" s="55"/>
      <c r="G129" s="55"/>
      <c r="H129" s="80"/>
      <c r="I129" s="62" t="s">
        <v>118</v>
      </c>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2:32">
      <c r="B130" s="92"/>
      <c r="C130" s="15"/>
      <c r="D130" s="25"/>
      <c r="E130" s="54"/>
      <c r="F130" s="14"/>
      <c r="G130" s="14"/>
      <c r="H130" s="78"/>
      <c r="I130" s="58"/>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2:32">
      <c r="B131" s="92"/>
      <c r="C131" s="15"/>
      <c r="D131" s="25"/>
      <c r="E131" s="54"/>
      <c r="F131" s="14"/>
      <c r="G131" s="14"/>
      <c r="H131" s="78"/>
      <c r="I131" s="58"/>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2:32">
      <c r="B132" s="98" t="s">
        <v>425</v>
      </c>
      <c r="C132" s="30" t="s">
        <v>164</v>
      </c>
      <c r="D132" s="25"/>
      <c r="E132" s="54"/>
      <c r="F132" s="16"/>
      <c r="G132" s="16"/>
      <c r="H132" s="79"/>
      <c r="I132" s="56"/>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2:32" ht="60" customHeight="1">
      <c r="B133" s="99"/>
      <c r="C133" s="18" t="s">
        <v>165</v>
      </c>
      <c r="D133" s="25"/>
      <c r="E133" s="54"/>
      <c r="F133" s="16"/>
      <c r="G133" s="16"/>
      <c r="H133" s="79"/>
      <c r="I133" s="56"/>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2:32" ht="35.549999999999997" customHeight="1">
      <c r="B134" s="99" t="s">
        <v>426</v>
      </c>
      <c r="C134" s="28" t="s">
        <v>167</v>
      </c>
      <c r="D134" s="25" t="s">
        <v>90</v>
      </c>
      <c r="E134" s="54">
        <v>5</v>
      </c>
      <c r="F134" s="16"/>
      <c r="G134" s="16"/>
      <c r="H134" s="79"/>
      <c r="I134" s="56"/>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2:32">
      <c r="B135" s="99"/>
      <c r="C135" s="28"/>
      <c r="D135" s="25"/>
      <c r="E135" s="54"/>
      <c r="F135" s="16"/>
      <c r="G135" s="16"/>
      <c r="H135" s="79"/>
      <c r="I135" s="56"/>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2:32" ht="26.55" customHeight="1">
      <c r="B136" s="98" t="s">
        <v>427</v>
      </c>
      <c r="C136" s="30" t="s">
        <v>169</v>
      </c>
      <c r="D136" s="25" t="s">
        <v>90</v>
      </c>
      <c r="E136" s="54">
        <v>18</v>
      </c>
      <c r="F136" s="16"/>
      <c r="G136" s="16"/>
      <c r="H136" s="79"/>
      <c r="I136" s="56"/>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2:32">
      <c r="B137" s="99"/>
      <c r="C137" s="28"/>
      <c r="D137" s="25"/>
      <c r="E137" s="54"/>
      <c r="F137" s="16"/>
      <c r="G137" s="16"/>
      <c r="H137" s="79"/>
      <c r="I137" s="56"/>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2:32">
      <c r="B138" s="99"/>
      <c r="C138" s="29"/>
      <c r="D138" s="25"/>
      <c r="E138" s="54"/>
      <c r="F138" s="16"/>
      <c r="G138" s="16"/>
      <c r="H138" s="79"/>
      <c r="I138" s="56"/>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2:32">
      <c r="B139" s="98" t="s">
        <v>428</v>
      </c>
      <c r="C139" s="31" t="s">
        <v>171</v>
      </c>
      <c r="D139" s="25"/>
      <c r="E139" s="54"/>
      <c r="F139" s="16"/>
      <c r="G139" s="16"/>
      <c r="H139" s="79"/>
      <c r="I139" s="56"/>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2:32" ht="24" customHeight="1">
      <c r="B140" s="99"/>
      <c r="C140" s="29" t="s">
        <v>172</v>
      </c>
      <c r="D140" s="25"/>
      <c r="E140" s="54"/>
      <c r="F140" s="16"/>
      <c r="G140" s="16"/>
      <c r="H140" s="79"/>
      <c r="I140" s="56"/>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2:32" ht="40.950000000000003" customHeight="1">
      <c r="B141" s="99" t="s">
        <v>429</v>
      </c>
      <c r="C141" s="28" t="s">
        <v>174</v>
      </c>
      <c r="D141" s="25" t="s">
        <v>25</v>
      </c>
      <c r="E141" s="54">
        <v>1</v>
      </c>
      <c r="F141" s="16"/>
      <c r="G141" s="16"/>
      <c r="H141" s="79"/>
      <c r="I141" s="56"/>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2:32" ht="43.2" customHeight="1">
      <c r="B142" s="99" t="s">
        <v>430</v>
      </c>
      <c r="C142" s="28" t="s">
        <v>176</v>
      </c>
      <c r="D142" s="25" t="s">
        <v>25</v>
      </c>
      <c r="E142" s="54">
        <v>1</v>
      </c>
      <c r="F142" s="16"/>
      <c r="G142" s="16"/>
      <c r="H142" s="79"/>
      <c r="I142" s="56"/>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2:32">
      <c r="B143" s="99"/>
      <c r="C143" s="29"/>
      <c r="D143" s="25"/>
      <c r="E143" s="54"/>
      <c r="F143" s="16"/>
      <c r="G143" s="16"/>
      <c r="H143" s="79"/>
      <c r="I143" s="56"/>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2:32">
      <c r="B144" s="99"/>
      <c r="C144" s="29"/>
      <c r="D144" s="25"/>
      <c r="E144" s="54"/>
      <c r="F144" s="16"/>
      <c r="G144" s="16"/>
      <c r="H144" s="79"/>
      <c r="I144" s="56"/>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2:32" ht="14.4" thickBot="1">
      <c r="B145" s="100"/>
      <c r="C145" s="32" t="s">
        <v>137</v>
      </c>
      <c r="D145" s="19"/>
      <c r="E145" s="173"/>
      <c r="F145" s="38"/>
      <c r="G145" s="38"/>
      <c r="H145" s="82"/>
      <c r="I145" s="59"/>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2:32">
      <c r="B146" s="101"/>
      <c r="C146" s="39" t="s">
        <v>138</v>
      </c>
      <c r="D146" s="39"/>
      <c r="E146" s="176"/>
      <c r="F146" s="40"/>
      <c r="G146" s="40"/>
      <c r="H146" s="83"/>
      <c r="I146" s="60"/>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2:32">
      <c r="B147" s="87" t="s">
        <v>431</v>
      </c>
      <c r="C147" s="17" t="s">
        <v>178</v>
      </c>
      <c r="D147" s="25"/>
      <c r="E147" s="54"/>
      <c r="F147" s="16"/>
      <c r="G147" s="16"/>
      <c r="H147" s="79"/>
      <c r="I147" s="56"/>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2:32" ht="25.95" customHeight="1">
      <c r="B148" s="92"/>
      <c r="C148" s="18" t="s">
        <v>179</v>
      </c>
      <c r="D148" s="25"/>
      <c r="E148" s="54"/>
      <c r="F148" s="16"/>
      <c r="G148" s="16"/>
      <c r="H148" s="79"/>
      <c r="I148" s="56"/>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2:32" ht="32.549999999999997" customHeight="1">
      <c r="B149" s="102" t="s">
        <v>432</v>
      </c>
      <c r="C149" s="76" t="s">
        <v>181</v>
      </c>
      <c r="D149" s="25" t="s">
        <v>182</v>
      </c>
      <c r="E149" s="54">
        <v>0</v>
      </c>
      <c r="F149" s="16"/>
      <c r="G149" s="16"/>
      <c r="H149" s="79"/>
      <c r="I149" s="56"/>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2:32" ht="32.549999999999997" customHeight="1">
      <c r="B150" s="102" t="s">
        <v>433</v>
      </c>
      <c r="C150" s="76" t="s">
        <v>184</v>
      </c>
      <c r="D150" s="25" t="s">
        <v>90</v>
      </c>
      <c r="E150" s="54">
        <v>18</v>
      </c>
      <c r="F150" s="16"/>
      <c r="G150" s="16"/>
      <c r="H150" s="79"/>
      <c r="I150" s="56"/>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2:32" ht="32.549999999999997" customHeight="1">
      <c r="B151" s="102" t="s">
        <v>434</v>
      </c>
      <c r="C151" s="76" t="s">
        <v>186</v>
      </c>
      <c r="D151" s="25" t="s">
        <v>90</v>
      </c>
      <c r="E151" s="54">
        <f>E150</f>
        <v>18</v>
      </c>
      <c r="F151" s="16"/>
      <c r="G151" s="16"/>
      <c r="H151" s="79"/>
      <c r="I151" s="56"/>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2:32" ht="32.549999999999997" customHeight="1">
      <c r="B152" s="102" t="s">
        <v>435</v>
      </c>
      <c r="C152" s="77" t="s">
        <v>188</v>
      </c>
      <c r="D152" s="25" t="s">
        <v>90</v>
      </c>
      <c r="E152" s="54">
        <f>E150</f>
        <v>18</v>
      </c>
      <c r="F152" s="16"/>
      <c r="G152" s="16"/>
      <c r="H152" s="79"/>
      <c r="I152" s="56"/>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2:32" ht="39.6" customHeight="1">
      <c r="B153" s="102" t="s">
        <v>436</v>
      </c>
      <c r="C153" s="76" t="s">
        <v>190</v>
      </c>
      <c r="D153" s="25" t="s">
        <v>90</v>
      </c>
      <c r="E153" s="54">
        <f>E150</f>
        <v>18</v>
      </c>
      <c r="F153" s="16"/>
      <c r="G153" s="16"/>
      <c r="H153" s="79"/>
      <c r="I153" s="56"/>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2:32">
      <c r="B154" s="92"/>
      <c r="C154" s="15"/>
      <c r="D154" s="25"/>
      <c r="E154" s="54"/>
      <c r="F154" s="16"/>
      <c r="G154" s="16"/>
      <c r="H154" s="79"/>
      <c r="I154" s="56"/>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2:32">
      <c r="B155" s="87" t="s">
        <v>437</v>
      </c>
      <c r="C155" s="17" t="s">
        <v>192</v>
      </c>
      <c r="D155" s="25"/>
      <c r="E155" s="54"/>
      <c r="F155" s="16"/>
      <c r="G155" s="16"/>
      <c r="H155" s="79"/>
      <c r="I155" s="56"/>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2:32" ht="41.4">
      <c r="B156" s="92"/>
      <c r="C156" s="18" t="s">
        <v>193</v>
      </c>
      <c r="D156" s="25"/>
      <c r="E156" s="54"/>
      <c r="F156" s="16"/>
      <c r="G156" s="16"/>
      <c r="H156" s="79"/>
      <c r="I156" s="56"/>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2:32">
      <c r="B157" s="92"/>
      <c r="C157" s="15"/>
      <c r="D157" s="25"/>
      <c r="E157" s="54"/>
      <c r="F157" s="16"/>
      <c r="G157" s="16"/>
      <c r="H157" s="79"/>
      <c r="I157" s="56"/>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2:32" ht="39.6" customHeight="1">
      <c r="B158" s="92" t="s">
        <v>438</v>
      </c>
      <c r="C158" s="15" t="s">
        <v>195</v>
      </c>
      <c r="D158" s="25" t="s">
        <v>90</v>
      </c>
      <c r="E158" s="54">
        <f>11+2</f>
        <v>13</v>
      </c>
      <c r="F158" s="16"/>
      <c r="G158" s="16"/>
      <c r="H158" s="79"/>
      <c r="I158" s="56"/>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2:32" ht="39.6" customHeight="1">
      <c r="B159" s="92" t="s">
        <v>439</v>
      </c>
      <c r="C159" s="15" t="s">
        <v>197</v>
      </c>
      <c r="D159" s="25" t="s">
        <v>90</v>
      </c>
      <c r="E159" s="54">
        <v>1</v>
      </c>
      <c r="F159" s="16"/>
      <c r="G159" s="16"/>
      <c r="H159" s="79"/>
      <c r="I159" s="56"/>
      <c r="J159" s="12"/>
      <c r="K159" s="12"/>
      <c r="L159" s="22"/>
      <c r="M159" s="12"/>
      <c r="N159" s="12"/>
      <c r="O159" s="12"/>
      <c r="P159" s="12"/>
      <c r="Q159" s="12"/>
      <c r="R159" s="12"/>
      <c r="S159" s="12"/>
      <c r="T159" s="12"/>
      <c r="U159" s="12"/>
      <c r="V159" s="12"/>
      <c r="W159" s="12"/>
      <c r="X159" s="12"/>
      <c r="Y159" s="12"/>
      <c r="Z159" s="12"/>
      <c r="AA159" s="12"/>
      <c r="AB159" s="12"/>
      <c r="AC159" s="12"/>
      <c r="AD159" s="12"/>
      <c r="AE159" s="12"/>
      <c r="AF159" s="12"/>
    </row>
    <row r="160" spans="2:32" ht="39.6" customHeight="1">
      <c r="B160" s="92" t="s">
        <v>440</v>
      </c>
      <c r="C160" s="15" t="s">
        <v>199</v>
      </c>
      <c r="D160" s="25" t="s">
        <v>90</v>
      </c>
      <c r="E160" s="54">
        <v>1</v>
      </c>
      <c r="F160" s="16"/>
      <c r="G160" s="16"/>
      <c r="H160" s="79"/>
      <c r="I160" s="56"/>
      <c r="J160" s="12"/>
      <c r="K160" s="12"/>
      <c r="L160" s="22" t="e">
        <f>#REF!+#REF!</f>
        <v>#REF!</v>
      </c>
      <c r="M160" s="12"/>
      <c r="N160" s="12"/>
      <c r="O160" s="12"/>
      <c r="P160" s="12"/>
      <c r="Q160" s="12"/>
      <c r="R160" s="12"/>
      <c r="S160" s="12"/>
      <c r="T160" s="12"/>
      <c r="U160" s="12"/>
      <c r="V160" s="12"/>
      <c r="W160" s="12"/>
      <c r="X160" s="12"/>
      <c r="Y160" s="12"/>
      <c r="Z160" s="12"/>
      <c r="AA160" s="12"/>
      <c r="AB160" s="12"/>
      <c r="AC160" s="12"/>
      <c r="AD160" s="12"/>
      <c r="AE160" s="12"/>
      <c r="AF160" s="12"/>
    </row>
    <row r="161" spans="2:32" ht="39.6" customHeight="1">
      <c r="B161" s="92" t="s">
        <v>441</v>
      </c>
      <c r="C161" s="67" t="s">
        <v>201</v>
      </c>
      <c r="D161" s="25" t="s">
        <v>90</v>
      </c>
      <c r="E161" s="54">
        <f>1+1</f>
        <v>2</v>
      </c>
      <c r="F161" s="16"/>
      <c r="G161" s="16"/>
      <c r="H161" s="79"/>
      <c r="I161" s="56"/>
      <c r="J161" s="12"/>
      <c r="K161" s="12"/>
      <c r="L161" s="12" t="e">
        <f>+#REF!*1.3</f>
        <v>#REF!</v>
      </c>
      <c r="M161" s="12"/>
      <c r="N161" s="12"/>
      <c r="O161" s="12"/>
      <c r="P161" s="12"/>
      <c r="Q161" s="12"/>
      <c r="R161" s="12"/>
      <c r="S161" s="12"/>
      <c r="T161" s="12"/>
      <c r="U161" s="12"/>
      <c r="V161" s="12"/>
      <c r="W161" s="12"/>
      <c r="X161" s="12"/>
      <c r="Y161" s="12"/>
      <c r="Z161" s="12"/>
      <c r="AA161" s="12"/>
      <c r="AB161" s="12"/>
      <c r="AC161" s="12"/>
      <c r="AD161" s="12"/>
      <c r="AE161" s="12"/>
      <c r="AF161" s="12"/>
    </row>
    <row r="162" spans="2:32" ht="39.6" customHeight="1">
      <c r="B162" s="92" t="s">
        <v>442</v>
      </c>
      <c r="C162" s="15" t="s">
        <v>203</v>
      </c>
      <c r="D162" s="25" t="s">
        <v>90</v>
      </c>
      <c r="E162" s="54">
        <v>1</v>
      </c>
      <c r="F162" s="16"/>
      <c r="G162" s="16"/>
      <c r="H162" s="79"/>
      <c r="I162" s="56"/>
      <c r="J162" s="12"/>
      <c r="K162" s="12"/>
      <c r="L162" s="12" t="e">
        <f>+#REF!*1.3</f>
        <v>#REF!</v>
      </c>
      <c r="M162" s="12"/>
      <c r="N162" s="12"/>
      <c r="O162" s="12"/>
      <c r="P162" s="12"/>
      <c r="Q162" s="12"/>
      <c r="R162" s="12"/>
      <c r="S162" s="12"/>
      <c r="T162" s="12"/>
      <c r="U162" s="12"/>
      <c r="V162" s="12"/>
      <c r="W162" s="12"/>
      <c r="X162" s="12"/>
      <c r="Y162" s="12"/>
      <c r="Z162" s="12"/>
      <c r="AA162" s="12"/>
      <c r="AB162" s="12"/>
      <c r="AC162" s="12"/>
      <c r="AD162" s="12"/>
      <c r="AE162" s="12"/>
      <c r="AF162" s="12"/>
    </row>
    <row r="163" spans="2:32" hidden="1">
      <c r="B163" s="92"/>
      <c r="C163" s="15"/>
      <c r="D163" s="25"/>
      <c r="E163" s="54"/>
      <c r="F163" s="16"/>
      <c r="G163" s="16"/>
      <c r="H163" s="79"/>
      <c r="I163" s="56"/>
      <c r="J163" s="12"/>
      <c r="K163" s="12"/>
      <c r="L163" s="12" t="e">
        <f>1.2*L162</f>
        <v>#REF!</v>
      </c>
      <c r="M163" s="12"/>
      <c r="N163" s="12"/>
      <c r="O163" s="12"/>
      <c r="P163" s="12"/>
      <c r="Q163" s="12"/>
      <c r="R163" s="12"/>
      <c r="S163" s="12"/>
      <c r="T163" s="12"/>
      <c r="U163" s="12"/>
      <c r="V163" s="12"/>
      <c r="W163" s="12"/>
      <c r="X163" s="12"/>
      <c r="Y163" s="12"/>
      <c r="Z163" s="12"/>
      <c r="AA163" s="12"/>
      <c r="AB163" s="12"/>
      <c r="AC163" s="12"/>
      <c r="AD163" s="12"/>
      <c r="AE163" s="12"/>
      <c r="AF163" s="12"/>
    </row>
    <row r="164" spans="2:32" hidden="1">
      <c r="B164" s="92" t="s">
        <v>204</v>
      </c>
      <c r="C164" s="15" t="s">
        <v>205</v>
      </c>
      <c r="D164" s="25" t="s">
        <v>90</v>
      </c>
      <c r="E164" s="54">
        <v>0</v>
      </c>
      <c r="F164" s="16"/>
      <c r="G164" s="16"/>
      <c r="H164" s="79"/>
      <c r="I164" s="56"/>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2:32" hidden="1">
      <c r="B165" s="92"/>
      <c r="C165" s="15"/>
      <c r="D165" s="25"/>
      <c r="E165" s="54"/>
      <c r="F165" s="16"/>
      <c r="G165" s="16"/>
      <c r="H165" s="79"/>
      <c r="I165" s="56"/>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row>
    <row r="166" spans="2:32" hidden="1">
      <c r="B166" s="92" t="s">
        <v>206</v>
      </c>
      <c r="C166" s="15" t="s">
        <v>207</v>
      </c>
      <c r="D166" s="25" t="s">
        <v>90</v>
      </c>
      <c r="E166" s="54">
        <v>0</v>
      </c>
      <c r="F166" s="16"/>
      <c r="G166" s="16"/>
      <c r="H166" s="79"/>
      <c r="I166" s="56"/>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2:32" hidden="1">
      <c r="B167" s="92"/>
      <c r="C167" s="15"/>
      <c r="D167" s="25"/>
      <c r="E167" s="54"/>
      <c r="F167" s="16"/>
      <c r="G167" s="16"/>
      <c r="H167" s="79"/>
      <c r="I167" s="56"/>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row>
    <row r="168" spans="2:32" hidden="1">
      <c r="B168" s="92" t="s">
        <v>208</v>
      </c>
      <c r="C168" s="15" t="s">
        <v>209</v>
      </c>
      <c r="D168" s="25" t="s">
        <v>90</v>
      </c>
      <c r="E168" s="54">
        <v>0</v>
      </c>
      <c r="F168" s="16"/>
      <c r="G168" s="16"/>
      <c r="H168" s="79"/>
      <c r="I168" s="56"/>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2:32" hidden="1">
      <c r="B169" s="92"/>
      <c r="C169" s="15"/>
      <c r="D169" s="25"/>
      <c r="E169" s="54"/>
      <c r="F169" s="16"/>
      <c r="G169" s="16"/>
      <c r="H169" s="79"/>
      <c r="I169" s="56"/>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2:32" hidden="1">
      <c r="B170" s="92" t="s">
        <v>210</v>
      </c>
      <c r="C170" s="15" t="s">
        <v>211</v>
      </c>
      <c r="D170" s="25" t="s">
        <v>90</v>
      </c>
      <c r="E170" s="54">
        <v>0</v>
      </c>
      <c r="F170" s="16"/>
      <c r="G170" s="16"/>
      <c r="H170" s="79"/>
      <c r="I170" s="56"/>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2:32" hidden="1">
      <c r="B171" s="92"/>
      <c r="C171" s="15"/>
      <c r="D171" s="25"/>
      <c r="E171" s="54"/>
      <c r="F171" s="16"/>
      <c r="G171" s="16"/>
      <c r="H171" s="79"/>
      <c r="I171" s="56"/>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2:32" hidden="1">
      <c r="B172" s="92" t="s">
        <v>212</v>
      </c>
      <c r="C172" s="15" t="s">
        <v>213</v>
      </c>
      <c r="D172" s="25" t="s">
        <v>90</v>
      </c>
      <c r="E172" s="54">
        <v>0</v>
      </c>
      <c r="F172" s="16"/>
      <c r="G172" s="16"/>
      <c r="H172" s="79"/>
      <c r="I172" s="56"/>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2:32" hidden="1">
      <c r="B173" s="92"/>
      <c r="C173" s="15"/>
      <c r="D173" s="25"/>
      <c r="E173" s="54"/>
      <c r="F173" s="16"/>
      <c r="G173" s="16"/>
      <c r="H173" s="79"/>
      <c r="I173" s="56"/>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2:32" hidden="1">
      <c r="B174" s="92" t="s">
        <v>214</v>
      </c>
      <c r="C174" s="15" t="s">
        <v>215</v>
      </c>
      <c r="D174" s="25" t="s">
        <v>90</v>
      </c>
      <c r="E174" s="54">
        <v>0</v>
      </c>
      <c r="F174" s="16"/>
      <c r="G174" s="16"/>
      <c r="H174" s="79"/>
      <c r="I174" s="56"/>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2:32" hidden="1">
      <c r="B175" s="92"/>
      <c r="C175" s="15"/>
      <c r="D175" s="25"/>
      <c r="E175" s="54"/>
      <c r="F175" s="16"/>
      <c r="G175" s="16"/>
      <c r="H175" s="79"/>
      <c r="I175" s="56"/>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2:32">
      <c r="B176" s="92"/>
      <c r="C176" s="15"/>
      <c r="D176" s="25"/>
      <c r="E176" s="54"/>
      <c r="F176" s="16"/>
      <c r="G176" s="16"/>
      <c r="H176" s="79"/>
      <c r="I176" s="56"/>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2:32">
      <c r="B177" s="87" t="s">
        <v>443</v>
      </c>
      <c r="C177" s="17" t="s">
        <v>217</v>
      </c>
      <c r="D177" s="25"/>
      <c r="E177" s="54"/>
      <c r="F177" s="16"/>
      <c r="G177" s="16"/>
      <c r="H177" s="79"/>
      <c r="I177" s="56"/>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2:32" ht="43.2" customHeight="1">
      <c r="B178" s="92"/>
      <c r="C178" s="18" t="s">
        <v>218</v>
      </c>
      <c r="D178" s="25"/>
      <c r="E178" s="54"/>
      <c r="F178" s="16"/>
      <c r="G178" s="16"/>
      <c r="H178" s="79"/>
      <c r="I178" s="56"/>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2:32" ht="18.600000000000001" hidden="1" customHeight="1">
      <c r="B179" s="92" t="s">
        <v>219</v>
      </c>
      <c r="C179" s="15" t="s">
        <v>220</v>
      </c>
      <c r="D179" s="25" t="s">
        <v>90</v>
      </c>
      <c r="E179" s="54">
        <v>0</v>
      </c>
      <c r="F179" s="16"/>
      <c r="G179" s="16"/>
      <c r="H179" s="79"/>
      <c r="I179" s="56"/>
      <c r="J179" s="12"/>
      <c r="K179" s="12"/>
      <c r="L179" s="12"/>
      <c r="M179" s="12"/>
      <c r="N179" s="12"/>
      <c r="O179" s="12"/>
      <c r="P179" s="12"/>
      <c r="Q179" s="12" t="e">
        <f>#REF!*3</f>
        <v>#REF!</v>
      </c>
      <c r="R179" s="12"/>
      <c r="S179" s="12"/>
      <c r="T179" s="12"/>
      <c r="U179" s="12"/>
      <c r="V179" s="12"/>
      <c r="W179" s="12"/>
      <c r="X179" s="12"/>
      <c r="Y179" s="12"/>
      <c r="Z179" s="12"/>
      <c r="AA179" s="12"/>
      <c r="AB179" s="12"/>
      <c r="AC179" s="12"/>
      <c r="AD179" s="12"/>
      <c r="AE179" s="12"/>
      <c r="AF179" s="12"/>
    </row>
    <row r="180" spans="2:32" hidden="1">
      <c r="B180" s="92"/>
      <c r="C180" s="15"/>
      <c r="D180" s="25"/>
      <c r="E180" s="54"/>
      <c r="F180" s="16"/>
      <c r="G180" s="16"/>
      <c r="H180" s="79"/>
      <c r="I180" s="56"/>
      <c r="J180" s="12"/>
      <c r="K180" s="12"/>
      <c r="L180" s="12"/>
      <c r="M180" s="12"/>
      <c r="N180" s="12"/>
      <c r="O180" s="12"/>
      <c r="P180" s="12"/>
      <c r="Q180" s="12" t="e">
        <f>Q179+7000</f>
        <v>#REF!</v>
      </c>
      <c r="R180" s="12"/>
      <c r="S180" s="12"/>
      <c r="T180" s="12"/>
      <c r="U180" s="12"/>
      <c r="V180" s="12"/>
      <c r="W180" s="12"/>
      <c r="X180" s="12"/>
      <c r="Y180" s="12"/>
      <c r="Z180" s="12"/>
      <c r="AA180" s="12"/>
      <c r="AB180" s="12"/>
      <c r="AC180" s="12"/>
      <c r="AD180" s="12"/>
      <c r="AE180" s="12"/>
      <c r="AF180" s="12"/>
    </row>
    <row r="181" spans="2:32" hidden="1">
      <c r="B181" s="92" t="s">
        <v>221</v>
      </c>
      <c r="C181" s="15" t="s">
        <v>222</v>
      </c>
      <c r="D181" s="25" t="s">
        <v>90</v>
      </c>
      <c r="E181" s="54">
        <v>0</v>
      </c>
      <c r="F181" s="16"/>
      <c r="G181" s="16"/>
      <c r="H181" s="79"/>
      <c r="I181" s="56"/>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2:32" hidden="1">
      <c r="B182" s="92"/>
      <c r="C182" s="15"/>
      <c r="D182" s="25"/>
      <c r="E182" s="54"/>
      <c r="F182" s="16"/>
      <c r="G182" s="16"/>
      <c r="H182" s="79"/>
      <c r="I182" s="56"/>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2:32" hidden="1">
      <c r="B183" s="92" t="s">
        <v>223</v>
      </c>
      <c r="C183" s="15" t="s">
        <v>224</v>
      </c>
      <c r="D183" s="25" t="s">
        <v>90</v>
      </c>
      <c r="E183" s="54">
        <v>0</v>
      </c>
      <c r="F183" s="16"/>
      <c r="G183" s="16"/>
      <c r="H183" s="79"/>
      <c r="I183" s="56"/>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row r="184" spans="2:32" hidden="1">
      <c r="B184" s="92"/>
      <c r="C184" s="15"/>
      <c r="D184" s="25"/>
      <c r="E184" s="54"/>
      <c r="F184" s="16"/>
      <c r="G184" s="16"/>
      <c r="H184" s="79"/>
      <c r="I184" s="56"/>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row>
    <row r="185" spans="2:32" hidden="1">
      <c r="B185" s="92" t="s">
        <v>225</v>
      </c>
      <c r="C185" s="15" t="s">
        <v>89</v>
      </c>
      <c r="D185" s="25" t="s">
        <v>90</v>
      </c>
      <c r="E185" s="54">
        <v>0</v>
      </c>
      <c r="F185" s="16"/>
      <c r="G185" s="16"/>
      <c r="H185" s="79"/>
      <c r="I185" s="56"/>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row>
    <row r="186" spans="2:32" hidden="1">
      <c r="B186" s="92"/>
      <c r="C186" s="15"/>
      <c r="D186" s="25"/>
      <c r="E186" s="54"/>
      <c r="F186" s="16"/>
      <c r="G186" s="16"/>
      <c r="H186" s="79"/>
      <c r="I186" s="56"/>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row>
    <row r="187" spans="2:32" hidden="1">
      <c r="B187" s="92" t="s">
        <v>226</v>
      </c>
      <c r="C187" s="15" t="s">
        <v>92</v>
      </c>
      <c r="D187" s="25" t="s">
        <v>90</v>
      </c>
      <c r="E187" s="54">
        <v>0</v>
      </c>
      <c r="F187" s="16"/>
      <c r="G187" s="16"/>
      <c r="H187" s="79"/>
      <c r="I187" s="56"/>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row>
    <row r="188" spans="2:32" hidden="1">
      <c r="B188" s="92"/>
      <c r="C188" s="15"/>
      <c r="D188" s="25"/>
      <c r="E188" s="54"/>
      <c r="F188" s="16"/>
      <c r="G188" s="16"/>
      <c r="H188" s="79"/>
      <c r="I188" s="56"/>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row>
    <row r="189" spans="2:32" hidden="1">
      <c r="B189" s="92" t="s">
        <v>227</v>
      </c>
      <c r="C189" s="15" t="s">
        <v>228</v>
      </c>
      <c r="D189" s="25" t="s">
        <v>90</v>
      </c>
      <c r="E189" s="54">
        <f>E164</f>
        <v>0</v>
      </c>
      <c r="F189" s="16"/>
      <c r="G189" s="16"/>
      <c r="H189" s="79"/>
      <c r="I189" s="56"/>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row>
    <row r="190" spans="2:32" hidden="1">
      <c r="B190" s="92"/>
      <c r="C190" s="15"/>
      <c r="D190" s="25"/>
      <c r="E190" s="54"/>
      <c r="F190" s="16"/>
      <c r="G190" s="16"/>
      <c r="H190" s="79"/>
      <c r="I190" s="56"/>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2:32" hidden="1">
      <c r="B191" s="92" t="s">
        <v>229</v>
      </c>
      <c r="C191" s="15" t="s">
        <v>94</v>
      </c>
      <c r="D191" s="25" t="s">
        <v>90</v>
      </c>
      <c r="E191" s="54">
        <f>E166</f>
        <v>0</v>
      </c>
      <c r="F191" s="16"/>
      <c r="G191" s="16"/>
      <c r="H191" s="79"/>
      <c r="I191" s="56"/>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row>
    <row r="192" spans="2:32" hidden="1">
      <c r="B192" s="92"/>
      <c r="C192" s="15"/>
      <c r="D192" s="25"/>
      <c r="E192" s="54"/>
      <c r="F192" s="16"/>
      <c r="G192" s="16"/>
      <c r="H192" s="79"/>
      <c r="I192" s="56"/>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row>
    <row r="193" spans="2:32" hidden="1">
      <c r="B193" s="92" t="s">
        <v>230</v>
      </c>
      <c r="C193" s="15" t="s">
        <v>209</v>
      </c>
      <c r="D193" s="25" t="s">
        <v>90</v>
      </c>
      <c r="E193" s="54">
        <f>E168</f>
        <v>0</v>
      </c>
      <c r="F193" s="16"/>
      <c r="G193" s="16"/>
      <c r="H193" s="79"/>
      <c r="I193" s="56"/>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row>
    <row r="194" spans="2:32" hidden="1">
      <c r="B194" s="92"/>
      <c r="C194" s="15"/>
      <c r="D194" s="25"/>
      <c r="E194" s="54"/>
      <c r="F194" s="16"/>
      <c r="G194" s="16"/>
      <c r="H194" s="79"/>
      <c r="I194" s="56"/>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row>
    <row r="195" spans="2:32" hidden="1">
      <c r="B195" s="92" t="s">
        <v>231</v>
      </c>
      <c r="C195" s="15" t="s">
        <v>211</v>
      </c>
      <c r="D195" s="25" t="s">
        <v>90</v>
      </c>
      <c r="E195" s="54">
        <v>0</v>
      </c>
      <c r="F195" s="16"/>
      <c r="G195" s="16"/>
      <c r="H195" s="79"/>
      <c r="I195" s="56"/>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2:32" hidden="1">
      <c r="B196" s="92"/>
      <c r="C196" s="15"/>
      <c r="D196" s="25"/>
      <c r="E196" s="54"/>
      <c r="F196" s="16"/>
      <c r="G196" s="16"/>
      <c r="H196" s="79"/>
      <c r="I196" s="56"/>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2:32" hidden="1">
      <c r="B197" s="92" t="s">
        <v>232</v>
      </c>
      <c r="C197" s="15" t="s">
        <v>149</v>
      </c>
      <c r="D197" s="25" t="s">
        <v>90</v>
      </c>
      <c r="E197" s="54">
        <f>E172</f>
        <v>0</v>
      </c>
      <c r="F197" s="16"/>
      <c r="G197" s="16"/>
      <c r="H197" s="79"/>
      <c r="I197" s="56"/>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2:32" hidden="1">
      <c r="B198" s="92"/>
      <c r="C198" s="15"/>
      <c r="D198" s="25"/>
      <c r="E198" s="54"/>
      <c r="F198" s="16"/>
      <c r="G198" s="16"/>
      <c r="H198" s="79"/>
      <c r="I198" s="56"/>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row>
    <row r="199" spans="2:32" ht="1.2" customHeight="1">
      <c r="B199" s="92" t="s">
        <v>233</v>
      </c>
      <c r="C199" s="15" t="s">
        <v>234</v>
      </c>
      <c r="D199" s="25" t="s">
        <v>90</v>
      </c>
      <c r="E199" s="54">
        <f>E174</f>
        <v>0</v>
      </c>
      <c r="F199" s="16"/>
      <c r="G199" s="16"/>
      <c r="H199" s="79"/>
      <c r="I199" s="56"/>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2:32">
      <c r="B200" s="92"/>
      <c r="C200" s="15"/>
      <c r="D200" s="25"/>
      <c r="E200" s="54"/>
      <c r="F200" s="16"/>
      <c r="G200" s="16"/>
      <c r="H200" s="79"/>
      <c r="I200" s="56"/>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row>
    <row r="201" spans="2:32" ht="45" customHeight="1">
      <c r="B201" s="92" t="s">
        <v>444</v>
      </c>
      <c r="C201" s="18" t="s">
        <v>236</v>
      </c>
      <c r="D201" s="25" t="s">
        <v>90</v>
      </c>
      <c r="E201" s="54">
        <f>11+2</f>
        <v>13</v>
      </c>
      <c r="F201" s="16"/>
      <c r="G201" s="16"/>
      <c r="H201" s="79"/>
      <c r="I201" s="56"/>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2:32" ht="45" customHeight="1">
      <c r="B202" s="92" t="s">
        <v>445</v>
      </c>
      <c r="C202" s="18" t="s">
        <v>238</v>
      </c>
      <c r="D202" s="25" t="s">
        <v>90</v>
      </c>
      <c r="E202" s="54">
        <v>1</v>
      </c>
      <c r="F202" s="16"/>
      <c r="G202" s="16"/>
      <c r="H202" s="79"/>
      <c r="I202" s="56"/>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row>
    <row r="203" spans="2:32" ht="45" customHeight="1">
      <c r="B203" s="92" t="s">
        <v>446</v>
      </c>
      <c r="C203" s="18" t="s">
        <v>240</v>
      </c>
      <c r="D203" s="25" t="s">
        <v>90</v>
      </c>
      <c r="E203" s="54">
        <v>1</v>
      </c>
      <c r="F203" s="16"/>
      <c r="G203" s="16"/>
      <c r="H203" s="79"/>
      <c r="I203" s="56"/>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2:32" ht="45" customHeight="1">
      <c r="B204" s="92" t="s">
        <v>447</v>
      </c>
      <c r="C204" s="18" t="s">
        <v>242</v>
      </c>
      <c r="D204" s="25" t="s">
        <v>90</v>
      </c>
      <c r="E204" s="54">
        <f>1+1</f>
        <v>2</v>
      </c>
      <c r="F204" s="16"/>
      <c r="G204" s="16"/>
      <c r="H204" s="79"/>
      <c r="I204" s="56"/>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row>
    <row r="205" spans="2:32" ht="45" customHeight="1">
      <c r="B205" s="92" t="s">
        <v>448</v>
      </c>
      <c r="C205" s="18" t="s">
        <v>244</v>
      </c>
      <c r="D205" s="25" t="s">
        <v>90</v>
      </c>
      <c r="E205" s="54">
        <v>1</v>
      </c>
      <c r="F205" s="16"/>
      <c r="G205" s="16"/>
      <c r="H205" s="79"/>
      <c r="I205" s="56"/>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2:32" ht="24.6" customHeight="1">
      <c r="B206" s="92"/>
      <c r="C206" s="15"/>
      <c r="D206" s="25"/>
      <c r="E206" s="54"/>
      <c r="F206" s="16"/>
      <c r="G206" s="16"/>
      <c r="H206" s="79"/>
      <c r="I206" s="56"/>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row>
    <row r="207" spans="2:32">
      <c r="B207" s="87" t="s">
        <v>449</v>
      </c>
      <c r="C207" s="17" t="s">
        <v>246</v>
      </c>
      <c r="D207" s="25"/>
      <c r="E207" s="54"/>
      <c r="F207" s="16"/>
      <c r="G207" s="16"/>
      <c r="H207" s="79"/>
      <c r="I207" s="56"/>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row>
    <row r="208" spans="2:32" ht="64.2" customHeight="1">
      <c r="B208" s="92"/>
      <c r="C208" s="18" t="s">
        <v>247</v>
      </c>
      <c r="D208" s="25"/>
      <c r="E208" s="54"/>
      <c r="F208" s="16"/>
      <c r="G208" s="16"/>
      <c r="H208" s="79"/>
      <c r="I208" s="56"/>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row>
    <row r="209" spans="2:32" ht="38.549999999999997" customHeight="1">
      <c r="B209" s="92" t="s">
        <v>450</v>
      </c>
      <c r="C209" s="18" t="s">
        <v>249</v>
      </c>
      <c r="D209" s="25" t="s">
        <v>35</v>
      </c>
      <c r="E209" s="54">
        <v>4</v>
      </c>
      <c r="F209" s="16"/>
      <c r="G209" s="16"/>
      <c r="H209" s="79"/>
      <c r="I209" s="56"/>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row>
    <row r="210" spans="2:32" ht="34.200000000000003" customHeight="1">
      <c r="B210" s="92" t="s">
        <v>451</v>
      </c>
      <c r="C210" s="18" t="s">
        <v>251</v>
      </c>
      <c r="D210" s="25" t="s">
        <v>25</v>
      </c>
      <c r="E210" s="54">
        <v>1</v>
      </c>
      <c r="F210" s="16"/>
      <c r="G210" s="16"/>
      <c r="H210" s="79"/>
      <c r="I210" s="56"/>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row>
    <row r="211" spans="2:32" ht="41.55" customHeight="1" thickBot="1">
      <c r="B211" s="94"/>
      <c r="C211" s="19" t="s">
        <v>304</v>
      </c>
      <c r="D211" s="20"/>
      <c r="E211" s="33"/>
      <c r="F211" s="21"/>
      <c r="G211" s="21"/>
      <c r="H211" s="85"/>
      <c r="I211" s="59"/>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row>
    <row r="212" spans="2:32">
      <c r="B212" s="27"/>
      <c r="C212" s="12"/>
      <c r="D212" s="12"/>
      <c r="E212" s="27"/>
      <c r="F212" s="22"/>
      <c r="G212" s="22"/>
      <c r="H212" s="22"/>
      <c r="I212" s="63"/>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row>
    <row r="213" spans="2:32">
      <c r="B213" s="27"/>
      <c r="C213" s="12"/>
      <c r="D213" s="12"/>
      <c r="E213" s="27"/>
      <c r="F213" s="22"/>
      <c r="G213" s="22"/>
      <c r="H213" s="22"/>
      <c r="I213" s="63"/>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row>
    <row r="214" spans="2:32">
      <c r="B214" s="27"/>
      <c r="C214" s="12"/>
      <c r="D214" s="12"/>
      <c r="E214" s="27"/>
      <c r="F214" s="22"/>
      <c r="G214" s="22"/>
      <c r="H214" s="22"/>
      <c r="I214" s="63"/>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row>
    <row r="215" spans="2:32">
      <c r="B215" s="27"/>
      <c r="C215" s="12"/>
      <c r="D215" s="12"/>
      <c r="E215" s="27"/>
      <c r="F215" s="22"/>
      <c r="G215" s="22"/>
      <c r="H215" s="22"/>
      <c r="I215" s="63"/>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row>
    <row r="216" spans="2:32">
      <c r="B216" s="27"/>
      <c r="C216" s="12"/>
      <c r="D216" s="12"/>
      <c r="E216" s="27"/>
      <c r="F216" s="22"/>
      <c r="G216" s="22"/>
      <c r="H216" s="22"/>
      <c r="I216" s="63"/>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row>
    <row r="217" spans="2:32">
      <c r="B217" s="27"/>
      <c r="C217" s="12"/>
      <c r="D217" s="12"/>
      <c r="E217" s="27"/>
      <c r="F217" s="22"/>
      <c r="G217" s="22"/>
      <c r="H217" s="22"/>
      <c r="I217" s="63"/>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2:32">
      <c r="B218" s="27"/>
      <c r="C218" s="12"/>
      <c r="D218" s="12"/>
      <c r="E218" s="27"/>
      <c r="F218" s="22"/>
      <c r="G218" s="22"/>
      <c r="H218" s="22"/>
      <c r="I218" s="63"/>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row>
    <row r="219" spans="2:32">
      <c r="B219" s="27"/>
      <c r="C219" s="12"/>
      <c r="D219" s="12"/>
      <c r="E219" s="27"/>
      <c r="F219" s="22"/>
      <c r="G219" s="22"/>
      <c r="H219" s="22"/>
      <c r="I219" s="63"/>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2:32">
      <c r="B220" s="27"/>
      <c r="C220" s="12"/>
      <c r="D220" s="12"/>
      <c r="E220" s="27"/>
      <c r="F220" s="22"/>
      <c r="G220" s="22"/>
      <c r="H220" s="22"/>
      <c r="I220" s="63"/>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row>
    <row r="221" spans="2:32">
      <c r="B221" s="27"/>
      <c r="C221" s="12"/>
      <c r="D221" s="12"/>
      <c r="E221" s="27"/>
      <c r="F221" s="22"/>
      <c r="G221" s="22"/>
      <c r="H221" s="22"/>
      <c r="I221" s="63"/>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2:32">
      <c r="B222" s="27"/>
      <c r="C222" s="12"/>
      <c r="D222" s="12"/>
      <c r="E222" s="27"/>
      <c r="F222" s="22"/>
      <c r="G222" s="22"/>
      <c r="H222" s="22"/>
      <c r="I222" s="63"/>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row>
    <row r="223" spans="2:32">
      <c r="B223" s="27"/>
      <c r="C223" s="12"/>
      <c r="D223" s="12"/>
      <c r="E223" s="27"/>
      <c r="F223" s="22"/>
      <c r="G223" s="22"/>
      <c r="H223" s="22"/>
      <c r="I223" s="63"/>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row>
    <row r="224" spans="2:32">
      <c r="B224" s="27"/>
      <c r="C224" s="12"/>
      <c r="D224" s="12"/>
      <c r="E224" s="27"/>
      <c r="F224" s="22"/>
      <c r="G224" s="22"/>
      <c r="H224" s="22"/>
      <c r="I224" s="63"/>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row>
    <row r="225" spans="2:32">
      <c r="B225" s="27"/>
      <c r="C225" s="12"/>
      <c r="D225" s="12"/>
      <c r="E225" s="27"/>
      <c r="F225" s="22"/>
      <c r="G225" s="22"/>
      <c r="H225" s="22"/>
      <c r="I225" s="63"/>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row>
    <row r="226" spans="2:32">
      <c r="B226" s="27"/>
      <c r="C226" s="12"/>
      <c r="D226" s="12"/>
      <c r="E226" s="27"/>
      <c r="F226" s="22"/>
      <c r="G226" s="22"/>
      <c r="H226" s="22"/>
      <c r="I226" s="63"/>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row>
    <row r="227" spans="2:32">
      <c r="B227" s="27"/>
      <c r="C227" s="12"/>
      <c r="D227" s="12"/>
      <c r="E227" s="27"/>
      <c r="F227" s="22"/>
      <c r="G227" s="22"/>
      <c r="H227" s="22"/>
      <c r="I227" s="63"/>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row>
    <row r="228" spans="2:32">
      <c r="B228" s="27"/>
      <c r="C228" s="12"/>
      <c r="D228" s="12"/>
      <c r="E228" s="27"/>
      <c r="F228" s="22"/>
      <c r="G228" s="22"/>
      <c r="H228" s="22"/>
      <c r="I228" s="63"/>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row>
    <row r="229" spans="2:32">
      <c r="B229" s="27"/>
      <c r="C229" s="12"/>
      <c r="D229" s="12"/>
      <c r="E229" s="27"/>
      <c r="F229" s="22"/>
      <c r="G229" s="22"/>
      <c r="H229" s="22"/>
      <c r="I229" s="63"/>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row>
    <row r="230" spans="2:32">
      <c r="B230" s="27"/>
      <c r="C230" s="12"/>
      <c r="D230" s="12"/>
      <c r="E230" s="27"/>
      <c r="F230" s="22"/>
      <c r="G230" s="22"/>
      <c r="H230" s="22"/>
      <c r="I230" s="63"/>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row>
    <row r="231" spans="2:32">
      <c r="B231" s="27"/>
      <c r="C231" s="12"/>
      <c r="D231" s="12"/>
      <c r="E231" s="27"/>
      <c r="F231" s="22"/>
      <c r="G231" s="22"/>
      <c r="H231" s="22"/>
      <c r="I231" s="63"/>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row>
    <row r="232" spans="2:32">
      <c r="B232" s="27"/>
      <c r="C232" s="12"/>
      <c r="D232" s="12"/>
      <c r="E232" s="27"/>
      <c r="F232" s="22"/>
      <c r="G232" s="22"/>
      <c r="H232" s="22"/>
      <c r="I232" s="63"/>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row>
    <row r="233" spans="2:32">
      <c r="B233" s="27"/>
      <c r="C233" s="12"/>
      <c r="D233" s="12"/>
      <c r="E233" s="27"/>
      <c r="F233" s="22"/>
      <c r="G233" s="22"/>
      <c r="H233" s="22"/>
      <c r="I233" s="63"/>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row>
    <row r="234" spans="2:32">
      <c r="B234" s="27"/>
      <c r="C234" s="12"/>
      <c r="D234" s="12"/>
      <c r="E234" s="27"/>
      <c r="F234" s="22"/>
      <c r="G234" s="22"/>
      <c r="H234" s="22"/>
      <c r="I234" s="63"/>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row>
    <row r="235" spans="2:32">
      <c r="B235" s="27"/>
      <c r="C235" s="12"/>
      <c r="D235" s="12"/>
      <c r="E235" s="27"/>
      <c r="F235" s="22"/>
      <c r="G235" s="22"/>
      <c r="H235" s="22"/>
      <c r="I235" s="63"/>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row>
    <row r="236" spans="2:32">
      <c r="B236" s="27"/>
      <c r="C236" s="12"/>
      <c r="D236" s="12"/>
      <c r="E236" s="27"/>
      <c r="F236" s="22"/>
      <c r="G236" s="22"/>
      <c r="H236" s="22"/>
      <c r="I236" s="63"/>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row>
    <row r="237" spans="2:32">
      <c r="B237" s="27"/>
      <c r="C237" s="12"/>
      <c r="D237" s="12"/>
      <c r="E237" s="27"/>
      <c r="F237" s="22"/>
      <c r="G237" s="22"/>
      <c r="H237" s="22"/>
      <c r="I237" s="63"/>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row>
    <row r="238" spans="2:32">
      <c r="B238" s="27"/>
      <c r="C238" s="12"/>
      <c r="D238" s="12"/>
      <c r="E238" s="27"/>
      <c r="F238" s="22"/>
      <c r="G238" s="22"/>
      <c r="H238" s="22"/>
      <c r="I238" s="63"/>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row>
    <row r="239" spans="2:32">
      <c r="B239" s="27"/>
      <c r="C239" s="12"/>
      <c r="D239" s="12"/>
      <c r="E239" s="27"/>
      <c r="F239" s="22"/>
      <c r="G239" s="22"/>
      <c r="H239" s="22"/>
      <c r="I239" s="63"/>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2:32">
      <c r="B240" s="27"/>
      <c r="C240" s="12"/>
      <c r="D240" s="12"/>
      <c r="E240" s="27"/>
      <c r="F240" s="22"/>
      <c r="G240" s="22"/>
      <c r="H240" s="22"/>
      <c r="I240" s="63"/>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2:32">
      <c r="B241" s="27"/>
      <c r="C241" s="12"/>
      <c r="D241" s="12"/>
      <c r="E241" s="27"/>
      <c r="F241" s="22"/>
      <c r="G241" s="22"/>
      <c r="H241" s="22"/>
      <c r="I241" s="63"/>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2:32">
      <c r="B242" s="27"/>
      <c r="C242" s="12"/>
      <c r="D242" s="12"/>
      <c r="E242" s="27"/>
      <c r="F242" s="22"/>
      <c r="G242" s="22"/>
      <c r="H242" s="22"/>
      <c r="I242" s="63"/>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row>
    <row r="243" spans="2:32">
      <c r="B243" s="27"/>
      <c r="C243" s="12"/>
      <c r="D243" s="12"/>
      <c r="E243" s="27"/>
      <c r="F243" s="22"/>
      <c r="G243" s="22"/>
      <c r="H243" s="22"/>
      <c r="I243" s="63"/>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2:32">
      <c r="B244" s="27"/>
      <c r="C244" s="12"/>
      <c r="D244" s="12"/>
      <c r="E244" s="27"/>
      <c r="F244" s="22"/>
      <c r="G244" s="22"/>
      <c r="H244" s="22"/>
      <c r="I244" s="63"/>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2:32">
      <c r="B245" s="27"/>
      <c r="C245" s="12"/>
      <c r="D245" s="12"/>
      <c r="E245" s="27"/>
      <c r="F245" s="22"/>
      <c r="G245" s="22"/>
      <c r="H245" s="22"/>
      <c r="I245" s="63"/>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row>
    <row r="246" spans="2:32">
      <c r="B246" s="27"/>
      <c r="C246" s="12"/>
      <c r="D246" s="12"/>
      <c r="E246" s="27"/>
      <c r="F246" s="22"/>
      <c r="G246" s="22"/>
      <c r="H246" s="22"/>
      <c r="I246" s="63"/>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row>
    <row r="247" spans="2:32">
      <c r="B247" s="27"/>
      <c r="C247" s="12"/>
      <c r="D247" s="12"/>
      <c r="E247" s="27"/>
      <c r="F247" s="22"/>
      <c r="G247" s="22"/>
      <c r="H247" s="22"/>
      <c r="I247" s="63"/>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row>
    <row r="248" spans="2:32">
      <c r="B248" s="27"/>
      <c r="C248" s="12"/>
      <c r="D248" s="12"/>
      <c r="E248" s="27"/>
      <c r="F248" s="22"/>
      <c r="G248" s="22"/>
      <c r="H248" s="22"/>
      <c r="I248" s="63"/>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row>
    <row r="249" spans="2:32">
      <c r="B249" s="27"/>
      <c r="C249" s="12"/>
      <c r="D249" s="12"/>
      <c r="E249" s="27"/>
      <c r="F249" s="22"/>
      <c r="G249" s="22"/>
      <c r="H249" s="22"/>
      <c r="I249" s="63"/>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row>
    <row r="250" spans="2:32">
      <c r="B250" s="27"/>
      <c r="C250" s="12"/>
      <c r="D250" s="12"/>
      <c r="E250" s="27"/>
      <c r="F250" s="22"/>
      <c r="G250" s="22"/>
      <c r="H250" s="22"/>
      <c r="I250" s="63"/>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row>
    <row r="251" spans="2:32">
      <c r="B251" s="27"/>
      <c r="C251" s="12"/>
      <c r="D251" s="12"/>
      <c r="E251" s="27"/>
      <c r="F251" s="22"/>
      <c r="G251" s="22"/>
      <c r="H251" s="22"/>
      <c r="I251" s="63"/>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row>
    <row r="252" spans="2:32">
      <c r="B252" s="27"/>
      <c r="C252" s="12"/>
      <c r="D252" s="12"/>
      <c r="E252" s="27"/>
      <c r="F252" s="22"/>
      <c r="G252" s="22"/>
      <c r="H252" s="22"/>
      <c r="I252" s="63"/>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row>
    <row r="253" spans="2:32">
      <c r="B253" s="27"/>
      <c r="C253" s="12"/>
      <c r="D253" s="12"/>
      <c r="E253" s="27"/>
      <c r="F253" s="22"/>
      <c r="G253" s="22"/>
      <c r="H253" s="22"/>
      <c r="I253" s="63"/>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row>
    <row r="254" spans="2:32">
      <c r="B254" s="27"/>
      <c r="C254" s="12"/>
      <c r="D254" s="12"/>
      <c r="E254" s="27"/>
      <c r="F254" s="22"/>
      <c r="G254" s="22"/>
      <c r="H254" s="22"/>
      <c r="I254" s="63"/>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row>
    <row r="255" spans="2:32">
      <c r="B255" s="27"/>
      <c r="C255" s="12"/>
      <c r="D255" s="12"/>
      <c r="E255" s="27"/>
      <c r="F255" s="22"/>
      <c r="G255" s="22"/>
      <c r="H255" s="22"/>
      <c r="I255" s="63"/>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row>
    <row r="256" spans="2:32">
      <c r="B256" s="27"/>
      <c r="C256" s="12"/>
      <c r="D256" s="12"/>
      <c r="E256" s="27"/>
      <c r="F256" s="22"/>
      <c r="G256" s="22"/>
      <c r="H256" s="22"/>
      <c r="I256" s="63"/>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row>
    <row r="257" spans="2:32">
      <c r="B257" s="27"/>
      <c r="C257" s="12"/>
      <c r="D257" s="12"/>
      <c r="E257" s="27"/>
      <c r="F257" s="22"/>
      <c r="G257" s="22"/>
      <c r="H257" s="22"/>
      <c r="I257" s="63"/>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row>
    <row r="258" spans="2:32">
      <c r="B258" s="27"/>
      <c r="C258" s="12"/>
      <c r="D258" s="12"/>
      <c r="E258" s="27"/>
      <c r="F258" s="22"/>
      <c r="G258" s="22"/>
      <c r="H258" s="22"/>
      <c r="I258" s="63"/>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row>
    <row r="259" spans="2:32">
      <c r="B259" s="27"/>
      <c r="C259" s="12"/>
      <c r="D259" s="12"/>
      <c r="E259" s="27"/>
      <c r="F259" s="22"/>
      <c r="G259" s="22"/>
      <c r="H259" s="22"/>
      <c r="I259" s="63"/>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row>
    <row r="260" spans="2:32">
      <c r="B260" s="27"/>
      <c r="C260" s="12"/>
      <c r="D260" s="12"/>
      <c r="E260" s="27"/>
      <c r="F260" s="22"/>
      <c r="G260" s="22"/>
      <c r="H260" s="22"/>
      <c r="I260" s="63"/>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row>
    <row r="261" spans="2:32">
      <c r="B261" s="27"/>
      <c r="C261" s="12"/>
      <c r="D261" s="12"/>
      <c r="E261" s="27"/>
      <c r="F261" s="22"/>
      <c r="G261" s="22"/>
      <c r="H261" s="22"/>
      <c r="I261" s="63"/>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row>
    <row r="262" spans="2:32">
      <c r="B262" s="27"/>
      <c r="C262" s="12"/>
      <c r="D262" s="12"/>
      <c r="E262" s="27"/>
      <c r="F262" s="22"/>
      <c r="G262" s="22"/>
      <c r="H262" s="22"/>
      <c r="I262" s="63"/>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row>
    <row r="263" spans="2:32">
      <c r="B263" s="27"/>
      <c r="C263" s="12"/>
      <c r="D263" s="12"/>
      <c r="E263" s="27"/>
      <c r="F263" s="22"/>
      <c r="G263" s="22"/>
      <c r="H263" s="22"/>
      <c r="I263" s="63"/>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row>
    <row r="264" spans="2:32">
      <c r="B264" s="27"/>
      <c r="C264" s="12"/>
      <c r="D264" s="12"/>
      <c r="E264" s="27"/>
      <c r="F264" s="22"/>
      <c r="G264" s="22"/>
      <c r="H264" s="22"/>
      <c r="I264" s="63"/>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row>
    <row r="265" spans="2:32">
      <c r="B265" s="27"/>
      <c r="C265" s="12"/>
      <c r="D265" s="12"/>
      <c r="E265" s="27"/>
      <c r="F265" s="22"/>
      <c r="G265" s="22"/>
      <c r="H265" s="22"/>
      <c r="I265" s="63"/>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row>
    <row r="266" spans="2:32">
      <c r="B266" s="27"/>
      <c r="C266" s="12"/>
      <c r="D266" s="12"/>
      <c r="E266" s="27"/>
      <c r="F266" s="22"/>
      <c r="G266" s="22"/>
      <c r="H266" s="22"/>
      <c r="I266" s="63"/>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row>
    <row r="267" spans="2:32">
      <c r="B267" s="27"/>
      <c r="C267" s="12"/>
      <c r="D267" s="12"/>
      <c r="E267" s="27"/>
      <c r="F267" s="22"/>
      <c r="G267" s="22"/>
      <c r="H267" s="22"/>
      <c r="I267" s="63"/>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row>
    <row r="268" spans="2:32">
      <c r="B268" s="27"/>
      <c r="C268" s="12"/>
      <c r="D268" s="12"/>
      <c r="E268" s="27"/>
      <c r="F268" s="22"/>
      <c r="G268" s="22"/>
      <c r="H268" s="22"/>
      <c r="I268" s="63"/>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row>
    <row r="269" spans="2:32">
      <c r="B269" s="27"/>
      <c r="C269" s="12"/>
      <c r="D269" s="12"/>
      <c r="E269" s="27"/>
      <c r="F269" s="22"/>
      <c r="G269" s="22"/>
      <c r="H269" s="22"/>
      <c r="I269" s="63"/>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row>
    <row r="270" spans="2:32">
      <c r="B270" s="27"/>
      <c r="C270" s="12"/>
      <c r="D270" s="12"/>
      <c r="E270" s="27"/>
      <c r="F270" s="22"/>
      <c r="G270" s="22"/>
      <c r="H270" s="22"/>
      <c r="I270" s="63"/>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row>
    <row r="271" spans="2:32">
      <c r="B271" s="27"/>
      <c r="C271" s="12"/>
      <c r="D271" s="12"/>
      <c r="E271" s="27"/>
      <c r="F271" s="22"/>
      <c r="G271" s="22"/>
      <c r="H271" s="22"/>
      <c r="I271" s="63"/>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row>
    <row r="272" spans="2:32">
      <c r="B272" s="27"/>
      <c r="C272" s="12"/>
      <c r="D272" s="12"/>
      <c r="E272" s="27"/>
      <c r="F272" s="22"/>
      <c r="G272" s="22"/>
      <c r="H272" s="22"/>
      <c r="I272" s="63"/>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row>
    <row r="273" spans="2:32">
      <c r="B273" s="27"/>
      <c r="C273" s="12"/>
      <c r="D273" s="12"/>
      <c r="E273" s="27"/>
      <c r="F273" s="22"/>
      <c r="G273" s="22"/>
      <c r="H273" s="22"/>
      <c r="I273" s="63"/>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row>
    <row r="274" spans="2:32">
      <c r="B274" s="27"/>
      <c r="C274" s="12"/>
      <c r="D274" s="12"/>
      <c r="E274" s="27"/>
      <c r="F274" s="22"/>
      <c r="G274" s="22"/>
      <c r="H274" s="22"/>
      <c r="I274" s="63"/>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row>
    <row r="275" spans="2:32">
      <c r="B275" s="27"/>
      <c r="C275" s="12"/>
      <c r="D275" s="12"/>
      <c r="E275" s="27"/>
      <c r="F275" s="22"/>
      <c r="G275" s="22"/>
      <c r="H275" s="22"/>
      <c r="I275" s="63"/>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row>
    <row r="276" spans="2:32">
      <c r="B276" s="27"/>
      <c r="C276" s="12"/>
      <c r="D276" s="12"/>
      <c r="E276" s="27"/>
      <c r="F276" s="22"/>
      <c r="G276" s="22"/>
      <c r="H276" s="22"/>
      <c r="I276" s="63"/>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row>
    <row r="277" spans="2:32">
      <c r="B277" s="27"/>
      <c r="C277" s="12"/>
      <c r="D277" s="12"/>
      <c r="E277" s="27"/>
      <c r="F277" s="22"/>
      <c r="G277" s="22"/>
      <c r="H277" s="22"/>
      <c r="I277" s="63"/>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row>
    <row r="278" spans="2:32">
      <c r="B278" s="27"/>
      <c r="C278" s="12"/>
      <c r="D278" s="12"/>
      <c r="E278" s="27"/>
      <c r="F278" s="22"/>
      <c r="G278" s="22"/>
      <c r="H278" s="22"/>
      <c r="I278" s="63"/>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row>
    <row r="279" spans="2:32">
      <c r="B279" s="27"/>
      <c r="C279" s="12"/>
      <c r="D279" s="12"/>
      <c r="E279" s="27"/>
      <c r="F279" s="22"/>
      <c r="G279" s="22"/>
      <c r="H279" s="22"/>
      <c r="I279" s="63"/>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2:32">
      <c r="B280" s="27"/>
      <c r="C280" s="12"/>
      <c r="D280" s="12"/>
      <c r="E280" s="27"/>
      <c r="F280" s="22"/>
      <c r="G280" s="22"/>
      <c r="H280" s="22"/>
      <c r="I280" s="63"/>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row>
    <row r="281" spans="2:32">
      <c r="B281" s="27"/>
      <c r="C281" s="12"/>
      <c r="D281" s="12"/>
      <c r="E281" s="27"/>
      <c r="F281" s="22"/>
      <c r="G281" s="22"/>
      <c r="H281" s="22"/>
      <c r="I281" s="63"/>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row>
    <row r="282" spans="2:32">
      <c r="B282" s="27"/>
      <c r="C282" s="12"/>
      <c r="D282" s="12"/>
      <c r="E282" s="27"/>
      <c r="F282" s="22"/>
      <c r="G282" s="22"/>
      <c r="H282" s="22"/>
      <c r="I282" s="63"/>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row>
    <row r="283" spans="2:32">
      <c r="B283" s="27"/>
      <c r="C283" s="12"/>
      <c r="D283" s="12"/>
      <c r="E283" s="27"/>
      <c r="F283" s="22"/>
      <c r="G283" s="22"/>
      <c r="H283" s="22"/>
      <c r="I283" s="63"/>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row>
    <row r="284" spans="2:32">
      <c r="B284" s="27"/>
      <c r="C284" s="12"/>
      <c r="D284" s="12"/>
      <c r="E284" s="27"/>
      <c r="F284" s="22"/>
      <c r="G284" s="22"/>
      <c r="H284" s="22"/>
      <c r="I284" s="63"/>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row>
    <row r="285" spans="2:32">
      <c r="B285" s="27"/>
      <c r="C285" s="12"/>
      <c r="D285" s="12"/>
      <c r="E285" s="27"/>
      <c r="F285" s="22"/>
      <c r="G285" s="22"/>
      <c r="H285" s="22"/>
      <c r="I285" s="63"/>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row>
    <row r="286" spans="2:32">
      <c r="B286" s="27"/>
      <c r="C286" s="12"/>
      <c r="D286" s="12"/>
      <c r="E286" s="27"/>
      <c r="F286" s="22"/>
      <c r="G286" s="22"/>
      <c r="H286" s="22"/>
      <c r="I286" s="63"/>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row>
    <row r="287" spans="2:32">
      <c r="B287" s="27"/>
      <c r="C287" s="12"/>
      <c r="D287" s="12"/>
      <c r="E287" s="27"/>
      <c r="F287" s="22"/>
      <c r="G287" s="22"/>
      <c r="H287" s="22"/>
      <c r="I287" s="63"/>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row>
    <row r="288" spans="2:32">
      <c r="B288" s="27"/>
      <c r="C288" s="12"/>
      <c r="D288" s="12"/>
      <c r="E288" s="27"/>
      <c r="F288" s="22"/>
      <c r="G288" s="22"/>
      <c r="H288" s="22"/>
      <c r="I288" s="63"/>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row>
    <row r="289" spans="2:32">
      <c r="B289" s="27"/>
      <c r="C289" s="12"/>
      <c r="D289" s="12"/>
      <c r="E289" s="27"/>
      <c r="F289" s="22"/>
      <c r="G289" s="22"/>
      <c r="H289" s="22"/>
      <c r="I289" s="63"/>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row>
    <row r="290" spans="2:32">
      <c r="B290" s="27"/>
      <c r="C290" s="12"/>
      <c r="D290" s="12"/>
      <c r="E290" s="27"/>
      <c r="F290" s="22"/>
      <c r="G290" s="22"/>
      <c r="H290" s="22"/>
      <c r="I290" s="63"/>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row>
    <row r="291" spans="2:32">
      <c r="B291" s="27"/>
      <c r="C291" s="12"/>
      <c r="D291" s="12"/>
      <c r="E291" s="27"/>
      <c r="F291" s="22"/>
      <c r="G291" s="22"/>
      <c r="H291" s="22"/>
      <c r="I291" s="63"/>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row>
    <row r="292" spans="2:32">
      <c r="B292" s="27"/>
      <c r="C292" s="12"/>
      <c r="D292" s="12"/>
      <c r="E292" s="27"/>
      <c r="F292" s="22"/>
      <c r="G292" s="22"/>
      <c r="H292" s="22"/>
      <c r="I292" s="63"/>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row>
    <row r="293" spans="2:32">
      <c r="B293" s="27"/>
      <c r="C293" s="12"/>
      <c r="D293" s="12"/>
      <c r="E293" s="27"/>
      <c r="F293" s="22"/>
      <c r="G293" s="22"/>
      <c r="H293" s="22"/>
      <c r="I293" s="63"/>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row>
    <row r="294" spans="2:32">
      <c r="B294" s="27"/>
      <c r="C294" s="12"/>
      <c r="D294" s="12"/>
      <c r="E294" s="27"/>
      <c r="F294" s="22"/>
      <c r="G294" s="22"/>
      <c r="H294" s="22"/>
      <c r="I294" s="63"/>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row>
    <row r="295" spans="2:32">
      <c r="B295" s="27"/>
      <c r="C295" s="12"/>
      <c r="D295" s="12"/>
      <c r="E295" s="27"/>
      <c r="F295" s="22"/>
      <c r="G295" s="22"/>
      <c r="H295" s="22"/>
      <c r="I295" s="63"/>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row>
    <row r="296" spans="2:32">
      <c r="B296" s="27"/>
      <c r="C296" s="12"/>
      <c r="D296" s="12"/>
      <c r="E296" s="27"/>
      <c r="F296" s="22"/>
      <c r="G296" s="22"/>
      <c r="H296" s="22"/>
      <c r="I296" s="63"/>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row>
    <row r="297" spans="2:32">
      <c r="B297" s="27"/>
      <c r="C297" s="12"/>
      <c r="D297" s="12"/>
      <c r="E297" s="27"/>
      <c r="F297" s="22"/>
      <c r="G297" s="22"/>
      <c r="H297" s="22"/>
      <c r="I297" s="63"/>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row>
    <row r="298" spans="2:32">
      <c r="B298" s="27"/>
      <c r="C298" s="12"/>
      <c r="D298" s="12"/>
      <c r="E298" s="27"/>
      <c r="F298" s="22"/>
      <c r="G298" s="22"/>
      <c r="H298" s="22"/>
      <c r="I298" s="63"/>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row>
    <row r="299" spans="2:32">
      <c r="B299" s="27"/>
      <c r="C299" s="12"/>
      <c r="D299" s="12"/>
      <c r="E299" s="27"/>
      <c r="F299" s="22"/>
      <c r="G299" s="22"/>
      <c r="H299" s="22"/>
      <c r="I299" s="63"/>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row>
    <row r="300" spans="2:32">
      <c r="B300" s="27"/>
      <c r="C300" s="12"/>
      <c r="D300" s="12"/>
      <c r="E300" s="27"/>
      <c r="F300" s="22"/>
      <c r="G300" s="22"/>
      <c r="H300" s="22"/>
      <c r="I300" s="63"/>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row>
    <row r="301" spans="2:32">
      <c r="B301" s="27"/>
      <c r="C301" s="12"/>
      <c r="D301" s="12"/>
      <c r="E301" s="27"/>
      <c r="F301" s="22"/>
      <c r="G301" s="22"/>
      <c r="H301" s="22"/>
      <c r="I301" s="63"/>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row>
    <row r="302" spans="2:32">
      <c r="B302" s="27"/>
      <c r="C302" s="12"/>
      <c r="D302" s="12"/>
      <c r="E302" s="27"/>
      <c r="F302" s="22"/>
      <c r="G302" s="22"/>
      <c r="H302" s="22"/>
      <c r="I302" s="63"/>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row>
    <row r="303" spans="2:32">
      <c r="B303" s="27"/>
      <c r="C303" s="12"/>
      <c r="D303" s="12"/>
      <c r="E303" s="27"/>
      <c r="F303" s="22"/>
      <c r="G303" s="22"/>
      <c r="H303" s="22"/>
      <c r="I303" s="63"/>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row>
    <row r="304" spans="2:32">
      <c r="B304" s="27"/>
      <c r="C304" s="12"/>
      <c r="D304" s="12"/>
      <c r="E304" s="27"/>
      <c r="F304" s="22"/>
      <c r="G304" s="22"/>
      <c r="H304" s="22"/>
      <c r="I304" s="63"/>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row>
    <row r="305" spans="2:32">
      <c r="B305" s="27"/>
      <c r="C305" s="12"/>
      <c r="D305" s="12"/>
      <c r="E305" s="27"/>
      <c r="F305" s="22"/>
      <c r="G305" s="22"/>
      <c r="H305" s="22"/>
      <c r="I305" s="63"/>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row>
    <row r="306" spans="2:32">
      <c r="B306" s="27"/>
      <c r="C306" s="12"/>
      <c r="D306" s="12"/>
      <c r="E306" s="27"/>
      <c r="F306" s="22"/>
      <c r="G306" s="22"/>
      <c r="H306" s="22"/>
      <c r="I306" s="63"/>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row>
    <row r="307" spans="2:32">
      <c r="B307" s="27"/>
      <c r="C307" s="12"/>
      <c r="D307" s="12"/>
      <c r="E307" s="27"/>
      <c r="F307" s="22"/>
      <c r="G307" s="22"/>
      <c r="H307" s="22"/>
      <c r="I307" s="63"/>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row>
    <row r="308" spans="2:32">
      <c r="B308" s="27"/>
      <c r="C308" s="12"/>
      <c r="D308" s="12"/>
      <c r="E308" s="27"/>
      <c r="F308" s="22"/>
      <c r="G308" s="22"/>
      <c r="H308" s="22"/>
      <c r="I308" s="63"/>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row>
    <row r="309" spans="2:32">
      <c r="B309" s="27"/>
      <c r="C309" s="12"/>
      <c r="D309" s="12"/>
      <c r="E309" s="27"/>
      <c r="F309" s="22"/>
      <c r="G309" s="22"/>
      <c r="H309" s="22"/>
      <c r="I309" s="63"/>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row>
    <row r="310" spans="2:32">
      <c r="B310" s="27"/>
      <c r="C310" s="12"/>
      <c r="D310" s="12"/>
      <c r="E310" s="27"/>
      <c r="F310" s="22"/>
      <c r="G310" s="22"/>
      <c r="H310" s="22"/>
      <c r="I310" s="63"/>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row>
    <row r="311" spans="2:32">
      <c r="B311" s="27"/>
      <c r="C311" s="12"/>
      <c r="D311" s="12"/>
      <c r="E311" s="27"/>
      <c r="F311" s="22"/>
      <c r="G311" s="22"/>
      <c r="H311" s="22"/>
      <c r="I311" s="63"/>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row>
    <row r="312" spans="2:32">
      <c r="B312" s="27"/>
      <c r="C312" s="12"/>
      <c r="D312" s="12"/>
      <c r="E312" s="27"/>
      <c r="F312" s="22"/>
      <c r="G312" s="22"/>
      <c r="H312" s="22"/>
      <c r="I312" s="63"/>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row>
    <row r="313" spans="2:32">
      <c r="B313" s="27"/>
      <c r="C313" s="12"/>
      <c r="D313" s="12"/>
      <c r="E313" s="27"/>
      <c r="F313" s="22"/>
      <c r="G313" s="22"/>
      <c r="H313" s="22"/>
      <c r="I313" s="63"/>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row>
    <row r="314" spans="2:32">
      <c r="B314" s="27"/>
      <c r="C314" s="12"/>
      <c r="D314" s="12"/>
      <c r="E314" s="27"/>
      <c r="F314" s="22"/>
      <c r="G314" s="22"/>
      <c r="H314" s="22"/>
      <c r="I314" s="63"/>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row>
    <row r="315" spans="2:32">
      <c r="B315" s="27"/>
      <c r="C315" s="12"/>
      <c r="D315" s="12"/>
      <c r="E315" s="27"/>
      <c r="F315" s="22"/>
      <c r="G315" s="22"/>
      <c r="H315" s="22"/>
      <c r="I315" s="63"/>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row>
    <row r="316" spans="2:32">
      <c r="B316" s="27"/>
      <c r="C316" s="12"/>
      <c r="D316" s="12"/>
      <c r="E316" s="27"/>
      <c r="F316" s="22"/>
      <c r="G316" s="22"/>
      <c r="H316" s="22"/>
      <c r="I316" s="63"/>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row>
    <row r="317" spans="2:32">
      <c r="B317" s="27"/>
      <c r="C317" s="12"/>
      <c r="D317" s="12"/>
      <c r="E317" s="27"/>
      <c r="F317" s="22"/>
      <c r="G317" s="22"/>
      <c r="H317" s="22"/>
      <c r="I317" s="63"/>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row>
    <row r="318" spans="2:32">
      <c r="B318" s="27"/>
      <c r="C318" s="12"/>
      <c r="D318" s="12"/>
      <c r="E318" s="27"/>
      <c r="F318" s="22"/>
      <c r="G318" s="22"/>
      <c r="H318" s="22"/>
      <c r="I318" s="63"/>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row>
    <row r="319" spans="2:32">
      <c r="B319" s="27"/>
      <c r="C319" s="12"/>
      <c r="D319" s="12"/>
      <c r="E319" s="27"/>
      <c r="F319" s="22"/>
      <c r="G319" s="22"/>
      <c r="H319" s="22"/>
      <c r="I319" s="63"/>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row>
    <row r="320" spans="2:32">
      <c r="B320" s="27"/>
      <c r="C320" s="12"/>
      <c r="D320" s="12"/>
      <c r="E320" s="27"/>
      <c r="F320" s="22"/>
      <c r="G320" s="22"/>
      <c r="H320" s="22"/>
      <c r="I320" s="63"/>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row>
    <row r="321" spans="2:32">
      <c r="B321" s="27"/>
      <c r="C321" s="12"/>
      <c r="D321" s="12"/>
      <c r="E321" s="27"/>
      <c r="F321" s="22"/>
      <c r="G321" s="22"/>
      <c r="H321" s="22"/>
      <c r="I321" s="63"/>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row>
    <row r="322" spans="2:32">
      <c r="B322" s="27"/>
      <c r="C322" s="12"/>
      <c r="D322" s="12"/>
      <c r="E322" s="27"/>
      <c r="F322" s="22"/>
      <c r="G322" s="22"/>
      <c r="H322" s="22"/>
      <c r="I322" s="63"/>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row>
    <row r="323" spans="2:32">
      <c r="B323" s="27"/>
      <c r="C323" s="12"/>
      <c r="D323" s="12"/>
      <c r="E323" s="27"/>
      <c r="F323" s="22"/>
      <c r="G323" s="22"/>
      <c r="H323" s="22"/>
      <c r="I323" s="63"/>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row>
    <row r="324" spans="2:32">
      <c r="B324" s="27"/>
      <c r="C324" s="12"/>
      <c r="D324" s="12"/>
      <c r="E324" s="27"/>
      <c r="F324" s="22"/>
      <c r="G324" s="22"/>
      <c r="H324" s="22"/>
      <c r="I324" s="63"/>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row>
    <row r="325" spans="2:32">
      <c r="B325" s="27"/>
      <c r="C325" s="12"/>
      <c r="D325" s="12"/>
      <c r="E325" s="27"/>
      <c r="F325" s="22"/>
      <c r="G325" s="22"/>
      <c r="H325" s="22"/>
      <c r="I325" s="63"/>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row>
    <row r="326" spans="2:32">
      <c r="B326" s="27"/>
      <c r="C326" s="12"/>
      <c r="D326" s="12"/>
      <c r="E326" s="27"/>
      <c r="F326" s="22"/>
      <c r="G326" s="22"/>
      <c r="H326" s="22"/>
      <c r="I326" s="63"/>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row>
    <row r="327" spans="2:32">
      <c r="B327" s="27"/>
      <c r="C327" s="12"/>
      <c r="D327" s="12"/>
      <c r="E327" s="27"/>
      <c r="F327" s="22"/>
      <c r="G327" s="22"/>
      <c r="H327" s="22"/>
      <c r="I327" s="63"/>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row>
    <row r="328" spans="2:32">
      <c r="B328" s="27"/>
      <c r="C328" s="12"/>
      <c r="D328" s="12"/>
      <c r="E328" s="27"/>
      <c r="F328" s="22"/>
      <c r="G328" s="22"/>
      <c r="H328" s="22"/>
      <c r="I328" s="63"/>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row>
    <row r="329" spans="2:32">
      <c r="B329" s="27"/>
      <c r="C329" s="12"/>
      <c r="D329" s="12"/>
      <c r="E329" s="27"/>
      <c r="F329" s="22"/>
      <c r="G329" s="22"/>
      <c r="H329" s="22"/>
      <c r="I329" s="63"/>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row>
    <row r="330" spans="2:32">
      <c r="B330" s="27"/>
      <c r="C330" s="12"/>
      <c r="D330" s="12"/>
      <c r="E330" s="27"/>
      <c r="F330" s="22"/>
      <c r="G330" s="22"/>
      <c r="H330" s="22"/>
      <c r="I330" s="63"/>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row>
    <row r="331" spans="2:32">
      <c r="B331" s="27"/>
      <c r="C331" s="12"/>
      <c r="D331" s="12"/>
      <c r="E331" s="27"/>
      <c r="F331" s="22"/>
      <c r="G331" s="22"/>
      <c r="H331" s="22"/>
      <c r="I331" s="63"/>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row>
    <row r="332" spans="2:32">
      <c r="B332" s="27"/>
      <c r="C332" s="12"/>
      <c r="D332" s="12"/>
      <c r="E332" s="27"/>
      <c r="F332" s="22"/>
      <c r="G332" s="22"/>
      <c r="H332" s="22"/>
      <c r="I332" s="63"/>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row>
    <row r="333" spans="2:32">
      <c r="B333" s="27"/>
      <c r="C333" s="12"/>
      <c r="D333" s="12"/>
      <c r="E333" s="27"/>
      <c r="F333" s="22"/>
      <c r="G333" s="22"/>
      <c r="H333" s="22"/>
      <c r="I333" s="63"/>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row>
    <row r="334" spans="2:32">
      <c r="B334" s="27"/>
      <c r="C334" s="12"/>
      <c r="D334" s="12"/>
      <c r="E334" s="27"/>
      <c r="F334" s="22"/>
      <c r="G334" s="22"/>
      <c r="H334" s="22"/>
      <c r="I334" s="63"/>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row>
    <row r="335" spans="2:32">
      <c r="B335" s="27"/>
      <c r="C335" s="12"/>
      <c r="D335" s="12"/>
      <c r="E335" s="27"/>
      <c r="F335" s="22"/>
      <c r="G335" s="22"/>
      <c r="H335" s="22"/>
      <c r="I335" s="63"/>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row>
    <row r="336" spans="2:32">
      <c r="B336" s="27"/>
      <c r="C336" s="12"/>
      <c r="D336" s="12"/>
      <c r="E336" s="27"/>
      <c r="F336" s="22"/>
      <c r="G336" s="22"/>
      <c r="H336" s="22"/>
      <c r="I336" s="63"/>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row>
    <row r="337" spans="2:32">
      <c r="B337" s="27"/>
      <c r="C337" s="12"/>
      <c r="D337" s="12"/>
      <c r="E337" s="27"/>
      <c r="F337" s="22"/>
      <c r="G337" s="22"/>
      <c r="H337" s="22"/>
      <c r="I337" s="63"/>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row>
    <row r="338" spans="2:32">
      <c r="B338" s="27"/>
      <c r="C338" s="12"/>
      <c r="D338" s="12"/>
      <c r="E338" s="27"/>
      <c r="F338" s="22"/>
      <c r="G338" s="22"/>
      <c r="H338" s="22"/>
      <c r="I338" s="63"/>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row>
    <row r="339" spans="2:32">
      <c r="B339" s="27"/>
      <c r="C339" s="12"/>
      <c r="D339" s="12"/>
      <c r="E339" s="27"/>
      <c r="F339" s="22"/>
      <c r="G339" s="22"/>
      <c r="H339" s="22"/>
      <c r="I339" s="63"/>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row>
    <row r="340" spans="2:32">
      <c r="B340" s="27"/>
      <c r="C340" s="12"/>
      <c r="D340" s="12"/>
      <c r="E340" s="27"/>
      <c r="F340" s="22"/>
      <c r="G340" s="22"/>
      <c r="H340" s="22"/>
      <c r="I340" s="63"/>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row>
    <row r="341" spans="2:32">
      <c r="B341" s="27"/>
      <c r="C341" s="12"/>
      <c r="D341" s="12"/>
      <c r="E341" s="27"/>
      <c r="F341" s="22"/>
      <c r="G341" s="22"/>
      <c r="H341" s="22"/>
      <c r="I341" s="63"/>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row>
    <row r="342" spans="2:32">
      <c r="B342" s="27"/>
      <c r="C342" s="12"/>
      <c r="D342" s="12"/>
      <c r="E342" s="27"/>
      <c r="F342" s="22"/>
      <c r="G342" s="22"/>
      <c r="H342" s="22"/>
      <c r="I342" s="63"/>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row>
    <row r="343" spans="2:32">
      <c r="B343" s="27"/>
      <c r="C343" s="12"/>
      <c r="D343" s="12"/>
      <c r="E343" s="27"/>
      <c r="F343" s="22"/>
      <c r="G343" s="22"/>
      <c r="H343" s="22"/>
      <c r="I343" s="63"/>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row>
    <row r="344" spans="2:32">
      <c r="B344" s="27"/>
      <c r="C344" s="12"/>
      <c r="D344" s="12"/>
      <c r="E344" s="27"/>
      <c r="F344" s="22"/>
      <c r="G344" s="22"/>
      <c r="H344" s="22"/>
      <c r="I344" s="63"/>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row>
    <row r="345" spans="2:32">
      <c r="B345" s="27"/>
      <c r="C345" s="12"/>
      <c r="D345" s="12"/>
      <c r="E345" s="27"/>
      <c r="F345" s="22"/>
      <c r="G345" s="22"/>
      <c r="H345" s="22"/>
      <c r="I345" s="63"/>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row>
    <row r="346" spans="2:32">
      <c r="B346" s="27"/>
      <c r="C346" s="12"/>
      <c r="D346" s="12"/>
      <c r="E346" s="27"/>
      <c r="F346" s="22"/>
      <c r="G346" s="22"/>
      <c r="H346" s="22"/>
      <c r="I346" s="63"/>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row>
    <row r="347" spans="2:32">
      <c r="B347" s="27"/>
      <c r="C347" s="12"/>
      <c r="D347" s="12"/>
      <c r="E347" s="27"/>
      <c r="F347" s="22"/>
      <c r="G347" s="22"/>
      <c r="H347" s="22"/>
      <c r="I347" s="63"/>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row>
    <row r="348" spans="2:32">
      <c r="B348" s="27"/>
      <c r="C348" s="12"/>
      <c r="D348" s="12"/>
      <c r="E348" s="27"/>
      <c r="F348" s="22"/>
      <c r="G348" s="22"/>
      <c r="H348" s="22"/>
      <c r="I348" s="63"/>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row>
    <row r="349" spans="2:32">
      <c r="B349" s="27"/>
      <c r="C349" s="12"/>
      <c r="D349" s="12"/>
      <c r="E349" s="27"/>
      <c r="F349" s="22"/>
      <c r="G349" s="22"/>
      <c r="H349" s="22"/>
      <c r="I349" s="63"/>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row>
    <row r="350" spans="2:32">
      <c r="B350" s="27"/>
      <c r="C350" s="12"/>
      <c r="D350" s="12"/>
      <c r="E350" s="27"/>
      <c r="F350" s="22"/>
      <c r="G350" s="22"/>
      <c r="H350" s="22"/>
      <c r="I350" s="63"/>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row>
    <row r="351" spans="2:32">
      <c r="B351" s="27"/>
      <c r="C351" s="12"/>
      <c r="D351" s="12"/>
      <c r="E351" s="27"/>
      <c r="F351" s="22"/>
      <c r="G351" s="22"/>
      <c r="H351" s="22"/>
      <c r="I351" s="63"/>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row>
    <row r="352" spans="2:32">
      <c r="B352" s="27"/>
      <c r="C352" s="12"/>
      <c r="D352" s="12"/>
      <c r="E352" s="27"/>
      <c r="F352" s="22"/>
      <c r="G352" s="22"/>
      <c r="H352" s="22"/>
      <c r="I352" s="63"/>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row>
    <row r="353" spans="2:32">
      <c r="B353" s="27"/>
      <c r="C353" s="12"/>
      <c r="D353" s="12"/>
      <c r="E353" s="27"/>
      <c r="F353" s="22"/>
      <c r="G353" s="22"/>
      <c r="H353" s="22"/>
      <c r="I353" s="63"/>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row>
    <row r="354" spans="2:32">
      <c r="B354" s="27"/>
      <c r="C354" s="12"/>
      <c r="D354" s="12"/>
      <c r="E354" s="27"/>
      <c r="F354" s="22"/>
      <c r="G354" s="22"/>
      <c r="H354" s="22"/>
      <c r="I354" s="63"/>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row>
    <row r="355" spans="2:32">
      <c r="B355" s="27"/>
      <c r="C355" s="12"/>
      <c r="D355" s="12"/>
      <c r="E355" s="27"/>
      <c r="F355" s="22"/>
      <c r="G355" s="22"/>
      <c r="H355" s="22"/>
      <c r="I355" s="63"/>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row>
    <row r="356" spans="2:32">
      <c r="B356" s="27"/>
      <c r="C356" s="12"/>
      <c r="D356" s="12"/>
      <c r="E356" s="27"/>
      <c r="F356" s="22"/>
      <c r="G356" s="22"/>
      <c r="H356" s="22"/>
      <c r="I356" s="63"/>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row>
    <row r="357" spans="2:32">
      <c r="B357" s="27"/>
      <c r="C357" s="12"/>
      <c r="D357" s="12"/>
      <c r="E357" s="27"/>
      <c r="F357" s="22"/>
      <c r="G357" s="22"/>
      <c r="H357" s="22"/>
      <c r="I357" s="63"/>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row>
    <row r="358" spans="2:32">
      <c r="B358" s="27"/>
      <c r="C358" s="12"/>
      <c r="D358" s="12"/>
      <c r="E358" s="27"/>
      <c r="F358" s="22"/>
      <c r="G358" s="22"/>
      <c r="H358" s="22"/>
      <c r="I358" s="63"/>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row>
    <row r="359" spans="2:32">
      <c r="B359" s="27"/>
      <c r="C359" s="12"/>
      <c r="D359" s="12"/>
      <c r="E359" s="27"/>
      <c r="F359" s="22"/>
      <c r="G359" s="22"/>
      <c r="H359" s="22"/>
      <c r="I359" s="63"/>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row>
    <row r="360" spans="2:32">
      <c r="B360" s="27"/>
      <c r="C360" s="12"/>
      <c r="D360" s="12"/>
      <c r="E360" s="27"/>
      <c r="F360" s="22"/>
      <c r="G360" s="22"/>
      <c r="H360" s="22"/>
      <c r="I360" s="63"/>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row>
    <row r="361" spans="2:32">
      <c r="B361" s="27"/>
      <c r="C361" s="12"/>
      <c r="D361" s="12"/>
      <c r="E361" s="27"/>
      <c r="F361" s="22"/>
      <c r="G361" s="22"/>
      <c r="H361" s="22"/>
      <c r="I361" s="63"/>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row>
    <row r="362" spans="2:32">
      <c r="B362" s="27"/>
      <c r="C362" s="12"/>
      <c r="D362" s="12"/>
      <c r="E362" s="27"/>
      <c r="F362" s="22"/>
      <c r="G362" s="22"/>
      <c r="H362" s="22"/>
      <c r="I362" s="63"/>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row>
    <row r="363" spans="2:32">
      <c r="B363" s="27"/>
      <c r="C363" s="12"/>
      <c r="D363" s="12"/>
      <c r="E363" s="27"/>
      <c r="F363" s="22"/>
      <c r="G363" s="22"/>
      <c r="H363" s="22"/>
      <c r="I363" s="63"/>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row>
    <row r="364" spans="2:32">
      <c r="B364" s="27"/>
      <c r="C364" s="12"/>
      <c r="D364" s="12"/>
      <c r="E364" s="27"/>
      <c r="F364" s="22"/>
      <c r="G364" s="22"/>
      <c r="H364" s="22"/>
      <c r="I364" s="63"/>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row>
    <row r="365" spans="2:32">
      <c r="B365" s="27"/>
      <c r="C365" s="12"/>
      <c r="D365" s="12"/>
      <c r="E365" s="27"/>
      <c r="F365" s="22"/>
      <c r="G365" s="22"/>
      <c r="H365" s="22"/>
      <c r="I365" s="63"/>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row>
    <row r="366" spans="2:32">
      <c r="B366" s="27"/>
      <c r="C366" s="12"/>
      <c r="D366" s="12"/>
      <c r="E366" s="27"/>
      <c r="F366" s="22"/>
      <c r="G366" s="22"/>
      <c r="H366" s="22"/>
      <c r="I366" s="63"/>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row>
    <row r="367" spans="2:32">
      <c r="B367" s="27"/>
      <c r="C367" s="12"/>
      <c r="D367" s="12"/>
      <c r="E367" s="27"/>
      <c r="F367" s="22"/>
      <c r="G367" s="22"/>
      <c r="H367" s="22"/>
      <c r="I367" s="63"/>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row>
    <row r="368" spans="2:32">
      <c r="B368" s="27"/>
      <c r="C368" s="12"/>
      <c r="D368" s="12"/>
      <c r="E368" s="27"/>
      <c r="F368" s="22"/>
      <c r="G368" s="22"/>
      <c r="H368" s="22"/>
      <c r="I368" s="63"/>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row>
    <row r="369" spans="2:32">
      <c r="B369" s="27"/>
      <c r="C369" s="12"/>
      <c r="D369" s="12"/>
      <c r="E369" s="27"/>
      <c r="F369" s="22"/>
      <c r="G369" s="22"/>
      <c r="H369" s="22"/>
      <c r="I369" s="63"/>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row>
    <row r="370" spans="2:32">
      <c r="B370" s="27"/>
      <c r="C370" s="12"/>
      <c r="D370" s="12"/>
      <c r="E370" s="27"/>
      <c r="F370" s="22"/>
      <c r="G370" s="22"/>
      <c r="H370" s="22"/>
      <c r="I370" s="63"/>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row>
    <row r="371" spans="2:32">
      <c r="B371" s="27"/>
      <c r="C371" s="12"/>
      <c r="D371" s="12"/>
      <c r="E371" s="27"/>
      <c r="F371" s="22"/>
      <c r="G371" s="22"/>
      <c r="H371" s="22"/>
      <c r="I371" s="63"/>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row>
    <row r="372" spans="2:32">
      <c r="B372" s="27"/>
      <c r="C372" s="12"/>
      <c r="D372" s="12"/>
      <c r="E372" s="27"/>
      <c r="F372" s="22"/>
      <c r="G372" s="22"/>
      <c r="H372" s="22"/>
      <c r="I372" s="63"/>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row>
    <row r="373" spans="2:32">
      <c r="B373" s="27"/>
      <c r="C373" s="12"/>
      <c r="D373" s="12"/>
      <c r="E373" s="27"/>
      <c r="F373" s="22"/>
      <c r="G373" s="22"/>
      <c r="H373" s="22"/>
      <c r="I373" s="63"/>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row>
    <row r="374" spans="2:32">
      <c r="B374" s="27"/>
      <c r="C374" s="12"/>
      <c r="D374" s="12"/>
      <c r="E374" s="27"/>
      <c r="F374" s="22"/>
      <c r="G374" s="22"/>
      <c r="H374" s="22"/>
      <c r="I374" s="63"/>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row>
    <row r="375" spans="2:32">
      <c r="B375" s="27"/>
      <c r="C375" s="12"/>
      <c r="D375" s="12"/>
      <c r="E375" s="27"/>
      <c r="F375" s="22"/>
      <c r="G375" s="22"/>
      <c r="H375" s="22"/>
      <c r="I375" s="63"/>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row>
    <row r="376" spans="2:32">
      <c r="B376" s="27"/>
      <c r="C376" s="12"/>
      <c r="D376" s="12"/>
      <c r="E376" s="27"/>
      <c r="F376" s="22"/>
      <c r="G376" s="22"/>
      <c r="H376" s="22"/>
      <c r="I376" s="63"/>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row>
    <row r="377" spans="2:32">
      <c r="B377" s="27"/>
      <c r="C377" s="12"/>
      <c r="D377" s="12"/>
      <c r="E377" s="27"/>
      <c r="F377" s="22"/>
      <c r="G377" s="22"/>
      <c r="H377" s="22"/>
      <c r="I377" s="63"/>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row>
    <row r="378" spans="2:32">
      <c r="B378" s="27"/>
      <c r="C378" s="12"/>
      <c r="D378" s="12"/>
      <c r="E378" s="27"/>
      <c r="F378" s="22"/>
      <c r="G378" s="22"/>
      <c r="H378" s="22"/>
      <c r="I378" s="63"/>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row>
    <row r="379" spans="2:32">
      <c r="B379" s="27"/>
      <c r="C379" s="12"/>
      <c r="D379" s="12"/>
      <c r="E379" s="27"/>
      <c r="F379" s="22"/>
      <c r="G379" s="22"/>
      <c r="H379" s="22"/>
      <c r="I379" s="63"/>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row>
    <row r="380" spans="2:32">
      <c r="B380" s="27"/>
      <c r="C380" s="12"/>
      <c r="D380" s="12"/>
      <c r="E380" s="27"/>
      <c r="F380" s="22"/>
      <c r="G380" s="22"/>
      <c r="H380" s="22"/>
      <c r="I380" s="63"/>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row>
    <row r="381" spans="2:32">
      <c r="B381" s="27"/>
      <c r="C381" s="12"/>
      <c r="D381" s="12"/>
      <c r="E381" s="27"/>
      <c r="F381" s="22"/>
      <c r="G381" s="22"/>
      <c r="H381" s="22"/>
      <c r="I381" s="63"/>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row>
    <row r="382" spans="2:32">
      <c r="B382" s="27"/>
      <c r="C382" s="12"/>
      <c r="D382" s="12"/>
      <c r="E382" s="27"/>
      <c r="F382" s="22"/>
      <c r="G382" s="22"/>
      <c r="H382" s="22"/>
      <c r="I382" s="63"/>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row>
    <row r="383" spans="2:32">
      <c r="B383" s="27"/>
      <c r="C383" s="12"/>
      <c r="D383" s="12"/>
      <c r="E383" s="27"/>
      <c r="F383" s="22"/>
      <c r="G383" s="22"/>
      <c r="H383" s="22"/>
      <c r="I383" s="63"/>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row>
    <row r="384" spans="2:32">
      <c r="B384" s="27"/>
      <c r="C384" s="12"/>
      <c r="D384" s="12"/>
      <c r="E384" s="27"/>
      <c r="F384" s="22"/>
      <c r="G384" s="22"/>
      <c r="H384" s="22"/>
      <c r="I384" s="63"/>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row>
    <row r="385" spans="2:32">
      <c r="B385" s="27"/>
      <c r="C385" s="12"/>
      <c r="D385" s="12"/>
      <c r="E385" s="27"/>
      <c r="F385" s="22"/>
      <c r="G385" s="22"/>
      <c r="H385" s="22"/>
      <c r="I385" s="63"/>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row>
    <row r="386" spans="2:32">
      <c r="B386" s="27"/>
      <c r="C386" s="12"/>
      <c r="D386" s="12"/>
      <c r="E386" s="27"/>
      <c r="F386" s="22"/>
      <c r="G386" s="22"/>
      <c r="H386" s="22"/>
      <c r="I386" s="63"/>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row>
    <row r="387" spans="2:32">
      <c r="B387" s="27"/>
      <c r="C387" s="12"/>
      <c r="D387" s="12"/>
      <c r="E387" s="27"/>
      <c r="F387" s="22"/>
      <c r="G387" s="22"/>
      <c r="H387" s="22"/>
      <c r="I387" s="63"/>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row>
    <row r="388" spans="2:32">
      <c r="B388" s="27"/>
      <c r="C388" s="12"/>
      <c r="D388" s="12"/>
      <c r="E388" s="27"/>
      <c r="F388" s="22"/>
      <c r="G388" s="22"/>
      <c r="H388" s="22"/>
      <c r="I388" s="63"/>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row>
    <row r="389" spans="2:32">
      <c r="B389" s="27"/>
      <c r="C389" s="12"/>
      <c r="D389" s="12"/>
      <c r="E389" s="27"/>
      <c r="F389" s="22"/>
      <c r="G389" s="22"/>
      <c r="H389" s="22"/>
      <c r="I389" s="63"/>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row>
    <row r="390" spans="2:32">
      <c r="B390" s="27"/>
      <c r="C390" s="12"/>
      <c r="D390" s="12"/>
      <c r="E390" s="27"/>
      <c r="F390" s="22"/>
      <c r="G390" s="22"/>
      <c r="H390" s="22"/>
      <c r="I390" s="63"/>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row>
    <row r="391" spans="2:32">
      <c r="B391" s="27"/>
      <c r="C391" s="12"/>
      <c r="D391" s="12"/>
      <c r="E391" s="27"/>
      <c r="F391" s="22"/>
      <c r="G391" s="22"/>
      <c r="H391" s="22"/>
      <c r="I391" s="63"/>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row>
    <row r="392" spans="2:32">
      <c r="B392" s="27"/>
      <c r="C392" s="12"/>
      <c r="D392" s="12"/>
      <c r="E392" s="27"/>
      <c r="F392" s="22"/>
      <c r="G392" s="22"/>
      <c r="H392" s="22"/>
      <c r="I392" s="63"/>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row>
    <row r="393" spans="2:32">
      <c r="B393" s="27"/>
      <c r="C393" s="12"/>
      <c r="D393" s="12"/>
      <c r="E393" s="27"/>
      <c r="F393" s="22"/>
      <c r="G393" s="22"/>
      <c r="H393" s="22"/>
      <c r="I393" s="63"/>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row>
    <row r="394" spans="2:32">
      <c r="B394" s="27"/>
      <c r="C394" s="12"/>
      <c r="D394" s="12"/>
      <c r="E394" s="27"/>
      <c r="F394" s="22"/>
      <c r="G394" s="22"/>
      <c r="H394" s="22"/>
      <c r="I394" s="63"/>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row>
    <row r="395" spans="2:32">
      <c r="B395" s="27"/>
      <c r="C395" s="12"/>
      <c r="D395" s="12"/>
      <c r="E395" s="27"/>
      <c r="F395" s="22"/>
      <c r="G395" s="22"/>
      <c r="H395" s="22"/>
      <c r="I395" s="63"/>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row>
    <row r="396" spans="2:32">
      <c r="B396" s="27"/>
      <c r="C396" s="12"/>
      <c r="D396" s="12"/>
      <c r="E396" s="27"/>
      <c r="F396" s="22"/>
      <c r="G396" s="22"/>
      <c r="H396" s="22"/>
      <c r="I396" s="63"/>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row>
    <row r="397" spans="2:32">
      <c r="B397" s="27"/>
      <c r="C397" s="12"/>
      <c r="D397" s="12"/>
      <c r="E397" s="27"/>
      <c r="F397" s="22"/>
      <c r="G397" s="22"/>
      <c r="H397" s="22"/>
      <c r="I397" s="63"/>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row>
    <row r="398" spans="2:32">
      <c r="B398" s="27"/>
      <c r="C398" s="12"/>
      <c r="D398" s="12"/>
      <c r="E398" s="27"/>
      <c r="F398" s="22"/>
      <c r="G398" s="22"/>
      <c r="H398" s="22"/>
      <c r="I398" s="63"/>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row>
    <row r="399" spans="2:32">
      <c r="B399" s="27"/>
      <c r="C399" s="12"/>
      <c r="D399" s="12"/>
      <c r="E399" s="27"/>
      <c r="F399" s="22"/>
      <c r="G399" s="22"/>
      <c r="H399" s="22"/>
      <c r="I399" s="63"/>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row>
    <row r="400" spans="2:32">
      <c r="B400" s="27"/>
      <c r="C400" s="12"/>
      <c r="D400" s="12"/>
      <c r="E400" s="27"/>
      <c r="F400" s="22"/>
      <c r="G400" s="22"/>
      <c r="H400" s="22"/>
      <c r="I400" s="63"/>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row>
    <row r="401" spans="2:32">
      <c r="B401" s="27"/>
      <c r="C401" s="12"/>
      <c r="D401" s="12"/>
      <c r="E401" s="27"/>
      <c r="F401" s="22"/>
      <c r="G401" s="22"/>
      <c r="H401" s="22"/>
      <c r="I401" s="63"/>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row>
    <row r="402" spans="2:32">
      <c r="B402" s="27"/>
      <c r="C402" s="12"/>
      <c r="D402" s="12"/>
      <c r="E402" s="27"/>
      <c r="F402" s="22"/>
      <c r="G402" s="22"/>
      <c r="H402" s="22"/>
      <c r="I402" s="63"/>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row>
    <row r="403" spans="2:32">
      <c r="B403" s="27"/>
      <c r="C403" s="12"/>
      <c r="D403" s="12"/>
      <c r="E403" s="27"/>
      <c r="F403" s="22"/>
      <c r="G403" s="22"/>
      <c r="H403" s="22"/>
      <c r="I403" s="63"/>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row>
    <row r="404" spans="2:32">
      <c r="B404" s="27"/>
      <c r="C404" s="12"/>
      <c r="D404" s="12"/>
      <c r="E404" s="27"/>
      <c r="F404" s="22"/>
      <c r="G404" s="22"/>
      <c r="H404" s="22"/>
      <c r="I404" s="63"/>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row>
    <row r="405" spans="2:32">
      <c r="B405" s="27"/>
      <c r="C405" s="12"/>
      <c r="D405" s="12"/>
      <c r="E405" s="27"/>
      <c r="F405" s="22"/>
      <c r="G405" s="22"/>
      <c r="H405" s="22"/>
      <c r="I405" s="63"/>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row>
    <row r="406" spans="2:32">
      <c r="B406" s="27"/>
      <c r="C406" s="12"/>
      <c r="D406" s="12"/>
      <c r="E406" s="27"/>
      <c r="F406" s="22"/>
      <c r="G406" s="22"/>
      <c r="H406" s="22"/>
      <c r="I406" s="63"/>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row>
    <row r="407" spans="2:32">
      <c r="B407" s="27"/>
      <c r="C407" s="12"/>
      <c r="D407" s="12"/>
      <c r="E407" s="27"/>
      <c r="F407" s="22"/>
      <c r="G407" s="22"/>
      <c r="H407" s="22"/>
      <c r="I407" s="63"/>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row>
    <row r="408" spans="2:32">
      <c r="B408" s="27"/>
      <c r="C408" s="12"/>
      <c r="D408" s="12"/>
      <c r="E408" s="27"/>
      <c r="F408" s="22"/>
      <c r="G408" s="22"/>
      <c r="H408" s="22"/>
      <c r="I408" s="63"/>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row>
    <row r="409" spans="2:32">
      <c r="B409" s="27"/>
      <c r="C409" s="12"/>
      <c r="D409" s="12"/>
      <c r="E409" s="27"/>
      <c r="F409" s="22"/>
      <c r="G409" s="22"/>
      <c r="H409" s="22"/>
      <c r="I409" s="63"/>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row>
    <row r="410" spans="2:32">
      <c r="B410" s="27"/>
      <c r="C410" s="12"/>
      <c r="D410" s="12"/>
      <c r="E410" s="27"/>
      <c r="F410" s="22"/>
      <c r="G410" s="22"/>
      <c r="H410" s="22"/>
      <c r="I410" s="63"/>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row>
    <row r="411" spans="2:32">
      <c r="B411" s="27"/>
      <c r="C411" s="12"/>
      <c r="D411" s="12"/>
      <c r="E411" s="27"/>
      <c r="F411" s="22"/>
      <c r="G411" s="22"/>
      <c r="H411" s="22"/>
      <c r="I411" s="63"/>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row>
    <row r="412" spans="2:32">
      <c r="B412" s="27"/>
      <c r="C412" s="12"/>
      <c r="D412" s="12"/>
      <c r="E412" s="27"/>
      <c r="F412" s="22"/>
      <c r="G412" s="22"/>
      <c r="H412" s="22"/>
      <c r="I412" s="63"/>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row>
    <row r="413" spans="2:32">
      <c r="B413" s="27"/>
      <c r="C413" s="12"/>
      <c r="D413" s="12"/>
      <c r="E413" s="27"/>
      <c r="F413" s="22"/>
      <c r="G413" s="22"/>
      <c r="H413" s="22"/>
      <c r="I413" s="63"/>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row>
    <row r="414" spans="2:32">
      <c r="B414" s="27"/>
      <c r="C414" s="12"/>
      <c r="D414" s="12"/>
      <c r="E414" s="27"/>
      <c r="F414" s="22"/>
      <c r="G414" s="22"/>
      <c r="H414" s="22"/>
      <c r="I414" s="63"/>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row>
    <row r="415" spans="2:32">
      <c r="B415" s="27"/>
      <c r="C415" s="12"/>
      <c r="D415" s="12"/>
      <c r="E415" s="27"/>
      <c r="F415" s="22"/>
      <c r="G415" s="22"/>
      <c r="H415" s="22"/>
      <c r="I415" s="63"/>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row>
    <row r="416" spans="2:32">
      <c r="B416" s="27"/>
      <c r="C416" s="12"/>
      <c r="D416" s="12"/>
      <c r="E416" s="27"/>
      <c r="F416" s="22"/>
      <c r="G416" s="22"/>
      <c r="H416" s="22"/>
      <c r="I416" s="63"/>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row>
    <row r="417" spans="2:32">
      <c r="B417" s="27"/>
      <c r="C417" s="12"/>
      <c r="D417" s="12"/>
      <c r="E417" s="27"/>
      <c r="F417" s="22"/>
      <c r="G417" s="22"/>
      <c r="H417" s="22"/>
      <c r="I417" s="63"/>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row>
    <row r="418" spans="2:32">
      <c r="B418" s="27"/>
      <c r="C418" s="12"/>
      <c r="D418" s="12"/>
      <c r="E418" s="27"/>
      <c r="F418" s="22"/>
      <c r="G418" s="22"/>
      <c r="H418" s="22"/>
      <c r="I418" s="63"/>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row>
    <row r="419" spans="2:32">
      <c r="B419" s="27"/>
      <c r="C419" s="12"/>
      <c r="D419" s="12"/>
      <c r="E419" s="27"/>
      <c r="F419" s="22"/>
      <c r="G419" s="22"/>
      <c r="H419" s="22"/>
      <c r="I419" s="63"/>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row>
    <row r="420" spans="2:32">
      <c r="B420" s="27"/>
      <c r="C420" s="12"/>
      <c r="D420" s="12"/>
      <c r="E420" s="27"/>
      <c r="F420" s="22"/>
      <c r="G420" s="22"/>
      <c r="H420" s="22"/>
      <c r="I420" s="63"/>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row>
    <row r="421" spans="2:32">
      <c r="B421" s="27"/>
      <c r="C421" s="12"/>
      <c r="D421" s="12"/>
      <c r="E421" s="27"/>
      <c r="F421" s="22"/>
      <c r="G421" s="22"/>
      <c r="H421" s="22"/>
      <c r="I421" s="63"/>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row>
    <row r="422" spans="2:32">
      <c r="B422" s="27"/>
      <c r="C422" s="12"/>
      <c r="D422" s="12"/>
      <c r="E422" s="27"/>
      <c r="F422" s="22"/>
      <c r="G422" s="22"/>
      <c r="H422" s="22"/>
      <c r="I422" s="63"/>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row>
    <row r="423" spans="2:32">
      <c r="B423" s="27"/>
      <c r="C423" s="12"/>
      <c r="D423" s="12"/>
      <c r="E423" s="27"/>
      <c r="F423" s="22"/>
      <c r="G423" s="22"/>
      <c r="H423" s="22"/>
      <c r="I423" s="63"/>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row>
    <row r="424" spans="2:32">
      <c r="B424" s="27"/>
      <c r="C424" s="12"/>
      <c r="D424" s="12"/>
      <c r="E424" s="27"/>
      <c r="F424" s="22"/>
      <c r="G424" s="22"/>
      <c r="H424" s="22"/>
      <c r="I424" s="63"/>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row>
    <row r="425" spans="2:32">
      <c r="B425" s="27"/>
      <c r="C425" s="12"/>
      <c r="D425" s="12"/>
      <c r="E425" s="27"/>
      <c r="F425" s="22"/>
      <c r="G425" s="22"/>
      <c r="H425" s="22"/>
      <c r="I425" s="63"/>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row>
    <row r="426" spans="2:32">
      <c r="B426" s="27"/>
      <c r="C426" s="12"/>
      <c r="D426" s="12"/>
      <c r="E426" s="27"/>
      <c r="F426" s="22"/>
      <c r="G426" s="22"/>
      <c r="H426" s="22"/>
      <c r="I426" s="63"/>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row>
    <row r="427" spans="2:32">
      <c r="B427" s="27"/>
      <c r="C427" s="12"/>
      <c r="D427" s="12"/>
      <c r="E427" s="27"/>
      <c r="F427" s="22"/>
      <c r="G427" s="22"/>
      <c r="H427" s="22"/>
      <c r="I427" s="63"/>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row>
    <row r="428" spans="2:32">
      <c r="B428" s="27"/>
      <c r="C428" s="12"/>
      <c r="D428" s="12"/>
      <c r="E428" s="27"/>
      <c r="F428" s="22"/>
      <c r="G428" s="22"/>
      <c r="H428" s="22"/>
      <c r="I428" s="63"/>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row>
    <row r="429" spans="2:32">
      <c r="B429" s="27"/>
      <c r="C429" s="12"/>
      <c r="D429" s="12"/>
      <c r="E429" s="27"/>
      <c r="F429" s="22"/>
      <c r="G429" s="22"/>
      <c r="H429" s="22"/>
      <c r="I429" s="63"/>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row>
    <row r="430" spans="2:32">
      <c r="B430" s="27"/>
      <c r="C430" s="12"/>
      <c r="D430" s="12"/>
      <c r="E430" s="27"/>
      <c r="F430" s="22"/>
      <c r="G430" s="22"/>
      <c r="H430" s="22"/>
      <c r="I430" s="63"/>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row>
    <row r="431" spans="2:32">
      <c r="B431" s="27"/>
      <c r="C431" s="12"/>
      <c r="D431" s="12"/>
      <c r="E431" s="27"/>
      <c r="F431" s="22"/>
      <c r="G431" s="22"/>
      <c r="H431" s="22"/>
      <c r="I431" s="63"/>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row>
    <row r="432" spans="2:32">
      <c r="B432" s="27"/>
      <c r="C432" s="12"/>
      <c r="D432" s="12"/>
      <c r="E432" s="27"/>
      <c r="F432" s="22"/>
      <c r="G432" s="22"/>
      <c r="H432" s="22"/>
      <c r="I432" s="63"/>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row>
    <row r="433" spans="2:32">
      <c r="B433" s="27"/>
      <c r="C433" s="12"/>
      <c r="D433" s="12"/>
      <c r="E433" s="27"/>
      <c r="F433" s="22"/>
      <c r="G433" s="22"/>
      <c r="H433" s="22"/>
      <c r="I433" s="63"/>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row>
    <row r="434" spans="2:32">
      <c r="B434" s="27"/>
      <c r="C434" s="12"/>
      <c r="D434" s="12"/>
      <c r="E434" s="27"/>
      <c r="F434" s="22"/>
      <c r="G434" s="22"/>
      <c r="H434" s="22"/>
      <c r="I434" s="63"/>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row>
    <row r="435" spans="2:32">
      <c r="B435" s="27"/>
      <c r="C435" s="12"/>
      <c r="D435" s="12"/>
      <c r="E435" s="27"/>
      <c r="F435" s="22"/>
      <c r="G435" s="22"/>
      <c r="H435" s="22"/>
      <c r="I435" s="63"/>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row>
    <row r="436" spans="2:32">
      <c r="B436" s="27"/>
      <c r="C436" s="12"/>
      <c r="D436" s="12"/>
      <c r="E436" s="27"/>
      <c r="F436" s="22"/>
      <c r="G436" s="22"/>
      <c r="H436" s="22"/>
      <c r="I436" s="63"/>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row>
    <row r="437" spans="2:32">
      <c r="B437" s="27"/>
      <c r="C437" s="12"/>
      <c r="D437" s="12"/>
      <c r="E437" s="27"/>
      <c r="F437" s="22"/>
      <c r="G437" s="22"/>
      <c r="H437" s="22"/>
      <c r="I437" s="63"/>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row>
    <row r="438" spans="2:32">
      <c r="B438" s="27"/>
      <c r="C438" s="12"/>
      <c r="D438" s="12"/>
      <c r="E438" s="27"/>
      <c r="F438" s="22"/>
      <c r="G438" s="22"/>
      <c r="H438" s="22"/>
      <c r="I438" s="63"/>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row>
    <row r="439" spans="2:32">
      <c r="B439" s="27"/>
      <c r="C439" s="12"/>
      <c r="D439" s="12"/>
      <c r="E439" s="27"/>
      <c r="F439" s="22"/>
      <c r="G439" s="22"/>
      <c r="H439" s="22"/>
      <c r="I439" s="63"/>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row>
    <row r="440" spans="2:32">
      <c r="B440" s="27"/>
      <c r="C440" s="12"/>
      <c r="D440" s="12"/>
      <c r="E440" s="27"/>
      <c r="F440" s="22"/>
      <c r="G440" s="22"/>
      <c r="H440" s="22"/>
      <c r="I440" s="63"/>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row>
    <row r="441" spans="2:32">
      <c r="B441" s="27"/>
      <c r="C441" s="12"/>
      <c r="D441" s="12"/>
      <c r="E441" s="27"/>
      <c r="F441" s="22"/>
      <c r="G441" s="22"/>
      <c r="H441" s="22"/>
      <c r="I441" s="63"/>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row>
    <row r="442" spans="2:32">
      <c r="B442" s="27"/>
      <c r="C442" s="12"/>
      <c r="D442" s="12"/>
      <c r="E442" s="27"/>
      <c r="F442" s="22"/>
      <c r="G442" s="22"/>
      <c r="H442" s="22"/>
      <c r="I442" s="63"/>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row>
    <row r="443" spans="2:32">
      <c r="B443" s="27"/>
      <c r="C443" s="12"/>
      <c r="D443" s="12"/>
      <c r="E443" s="27"/>
      <c r="F443" s="22"/>
      <c r="G443" s="22"/>
      <c r="H443" s="22"/>
      <c r="I443" s="63"/>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row>
    <row r="444" spans="2:32">
      <c r="B444" s="27"/>
      <c r="C444" s="12"/>
      <c r="D444" s="12"/>
      <c r="E444" s="27"/>
      <c r="F444" s="22"/>
      <c r="G444" s="22"/>
      <c r="H444" s="22"/>
      <c r="I444" s="63"/>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row>
    <row r="445" spans="2:32">
      <c r="B445" s="27"/>
      <c r="C445" s="12"/>
      <c r="D445" s="12"/>
      <c r="E445" s="27"/>
      <c r="F445" s="22"/>
      <c r="G445" s="22"/>
      <c r="H445" s="22"/>
      <c r="I445" s="63"/>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row>
    <row r="446" spans="2:32">
      <c r="B446" s="27"/>
      <c r="C446" s="12"/>
      <c r="D446" s="12"/>
      <c r="E446" s="27"/>
      <c r="F446" s="22"/>
      <c r="G446" s="22"/>
      <c r="H446" s="22"/>
      <c r="I446" s="63"/>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row>
    <row r="447" spans="2:32">
      <c r="B447" s="27"/>
      <c r="C447" s="12"/>
      <c r="D447" s="12"/>
      <c r="E447" s="27"/>
      <c r="F447" s="22"/>
      <c r="G447" s="22"/>
      <c r="H447" s="22"/>
      <c r="I447" s="63"/>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row>
    <row r="448" spans="2:32">
      <c r="B448" s="27"/>
      <c r="C448" s="12"/>
      <c r="D448" s="12"/>
      <c r="E448" s="27"/>
      <c r="F448" s="22"/>
      <c r="G448" s="22"/>
      <c r="H448" s="22"/>
      <c r="I448" s="63"/>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row>
    <row r="449" spans="2:32">
      <c r="B449" s="27"/>
      <c r="C449" s="12"/>
      <c r="D449" s="12"/>
      <c r="E449" s="27"/>
      <c r="F449" s="22"/>
      <c r="G449" s="22"/>
      <c r="H449" s="22"/>
      <c r="I449" s="63"/>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row>
    <row r="450" spans="2:32">
      <c r="B450" s="27"/>
      <c r="C450" s="12"/>
      <c r="D450" s="12"/>
      <c r="E450" s="27"/>
      <c r="F450" s="22"/>
      <c r="G450" s="22"/>
      <c r="H450" s="22"/>
      <c r="I450" s="63"/>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row>
    <row r="451" spans="2:32">
      <c r="B451" s="27"/>
      <c r="C451" s="12"/>
      <c r="D451" s="12"/>
      <c r="E451" s="27"/>
      <c r="F451" s="22"/>
      <c r="G451" s="22"/>
      <c r="H451" s="22"/>
      <c r="I451" s="63"/>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row>
    <row r="452" spans="2:32">
      <c r="B452" s="27"/>
      <c r="C452" s="12"/>
      <c r="D452" s="12"/>
      <c r="E452" s="27"/>
      <c r="F452" s="22"/>
      <c r="G452" s="22"/>
      <c r="H452" s="22"/>
      <c r="I452" s="63"/>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row>
    <row r="453" spans="2:32">
      <c r="B453" s="27"/>
      <c r="C453" s="12"/>
      <c r="D453" s="12"/>
      <c r="E453" s="27"/>
      <c r="F453" s="22"/>
      <c r="G453" s="22"/>
      <c r="H453" s="22"/>
      <c r="I453" s="63"/>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row>
    <row r="454" spans="2:32">
      <c r="B454" s="27"/>
      <c r="C454" s="12"/>
      <c r="D454" s="12"/>
      <c r="E454" s="27"/>
      <c r="F454" s="22"/>
      <c r="G454" s="22"/>
      <c r="H454" s="22"/>
      <c r="I454" s="63"/>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row>
    <row r="455" spans="2:32">
      <c r="B455" s="27"/>
      <c r="C455" s="12"/>
      <c r="D455" s="12"/>
      <c r="E455" s="27"/>
      <c r="F455" s="22"/>
      <c r="G455" s="22"/>
      <c r="H455" s="22"/>
      <c r="I455" s="63"/>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row>
    <row r="456" spans="2:32">
      <c r="B456" s="27"/>
      <c r="C456" s="12"/>
      <c r="D456" s="12"/>
      <c r="E456" s="27"/>
      <c r="F456" s="22"/>
      <c r="G456" s="22"/>
      <c r="H456" s="22"/>
      <c r="I456" s="63"/>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row>
    <row r="457" spans="2:32">
      <c r="B457" s="27"/>
      <c r="C457" s="12"/>
      <c r="D457" s="12"/>
      <c r="E457" s="27"/>
      <c r="F457" s="22"/>
      <c r="G457" s="22"/>
      <c r="H457" s="22"/>
      <c r="I457" s="63"/>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row>
    <row r="458" spans="2:32">
      <c r="B458" s="27"/>
      <c r="C458" s="12"/>
      <c r="D458" s="12"/>
      <c r="E458" s="27"/>
      <c r="F458" s="22"/>
      <c r="G458" s="22"/>
      <c r="H458" s="22"/>
      <c r="I458" s="63"/>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row>
    <row r="459" spans="2:32">
      <c r="B459" s="27"/>
      <c r="C459" s="12"/>
      <c r="D459" s="12"/>
      <c r="E459" s="27"/>
      <c r="F459" s="22"/>
      <c r="G459" s="22"/>
      <c r="H459" s="22"/>
      <c r="I459" s="63"/>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row>
    <row r="460" spans="2:32">
      <c r="B460" s="27"/>
      <c r="C460" s="12"/>
      <c r="D460" s="12"/>
      <c r="E460" s="27"/>
      <c r="F460" s="22"/>
      <c r="G460" s="22"/>
      <c r="H460" s="22"/>
      <c r="I460" s="63"/>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row>
    <row r="461" spans="2:32">
      <c r="B461" s="27"/>
      <c r="C461" s="12"/>
      <c r="D461" s="12"/>
      <c r="E461" s="27"/>
      <c r="F461" s="22"/>
      <c r="G461" s="22"/>
      <c r="H461" s="22"/>
      <c r="I461" s="63"/>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row>
    <row r="462" spans="2:32">
      <c r="B462" s="27"/>
      <c r="C462" s="12"/>
      <c r="D462" s="12"/>
      <c r="E462" s="27"/>
      <c r="F462" s="22"/>
      <c r="G462" s="22"/>
      <c r="H462" s="22"/>
      <c r="I462" s="63"/>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row>
    <row r="463" spans="2:32">
      <c r="B463" s="27"/>
      <c r="C463" s="12"/>
      <c r="D463" s="12"/>
      <c r="E463" s="27"/>
      <c r="F463" s="22"/>
      <c r="G463" s="22"/>
      <c r="H463" s="22"/>
      <c r="I463" s="63"/>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row>
    <row r="464" spans="2:32">
      <c r="B464" s="27"/>
      <c r="C464" s="12"/>
      <c r="D464" s="12"/>
      <c r="E464" s="27"/>
      <c r="F464" s="22"/>
      <c r="G464" s="22"/>
      <c r="H464" s="22"/>
      <c r="I464" s="63"/>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row>
    <row r="465" spans="2:32">
      <c r="B465" s="27"/>
      <c r="C465" s="12"/>
      <c r="D465" s="12"/>
      <c r="E465" s="27"/>
      <c r="F465" s="22"/>
      <c r="G465" s="22"/>
      <c r="H465" s="22"/>
      <c r="I465" s="63"/>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row>
    <row r="466" spans="2:32">
      <c r="B466" s="27"/>
      <c r="C466" s="12"/>
      <c r="D466" s="12"/>
      <c r="E466" s="27"/>
      <c r="F466" s="22"/>
      <c r="G466" s="22"/>
      <c r="H466" s="22"/>
      <c r="I466" s="63"/>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row>
    <row r="467" spans="2:32">
      <c r="B467" s="27"/>
      <c r="C467" s="12"/>
      <c r="D467" s="12"/>
      <c r="E467" s="27"/>
      <c r="F467" s="22"/>
      <c r="G467" s="22"/>
      <c r="H467" s="22"/>
      <c r="I467" s="63"/>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row>
    <row r="468" spans="2:32">
      <c r="B468" s="27"/>
      <c r="C468" s="12"/>
      <c r="D468" s="12"/>
      <c r="E468" s="27"/>
      <c r="F468" s="22"/>
      <c r="G468" s="22"/>
      <c r="H468" s="22"/>
      <c r="I468" s="63"/>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row>
    <row r="469" spans="2:32">
      <c r="B469" s="27"/>
      <c r="C469" s="12"/>
      <c r="D469" s="12"/>
      <c r="E469" s="27"/>
      <c r="F469" s="22"/>
      <c r="G469" s="22"/>
      <c r="H469" s="22"/>
      <c r="I469" s="63"/>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row>
    <row r="470" spans="2:32">
      <c r="B470" s="27"/>
      <c r="C470" s="12"/>
      <c r="D470" s="12"/>
      <c r="E470" s="27"/>
      <c r="F470" s="22"/>
      <c r="G470" s="22"/>
      <c r="H470" s="22"/>
      <c r="I470" s="63"/>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row>
    <row r="471" spans="2:32">
      <c r="B471" s="27"/>
      <c r="C471" s="12"/>
      <c r="D471" s="12"/>
      <c r="E471" s="27"/>
      <c r="F471" s="22"/>
      <c r="G471" s="22"/>
      <c r="H471" s="22"/>
      <c r="I471" s="63"/>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row>
    <row r="472" spans="2:32">
      <c r="B472" s="27"/>
      <c r="C472" s="12"/>
      <c r="D472" s="12"/>
      <c r="E472" s="27"/>
      <c r="F472" s="22"/>
      <c r="G472" s="22"/>
      <c r="H472" s="22"/>
      <c r="I472" s="63"/>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row>
    <row r="473" spans="2:32">
      <c r="B473" s="27"/>
      <c r="C473" s="12"/>
      <c r="D473" s="12"/>
      <c r="E473" s="27"/>
      <c r="F473" s="22"/>
      <c r="G473" s="22"/>
      <c r="H473" s="22"/>
      <c r="I473" s="63"/>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row>
    <row r="474" spans="2:32">
      <c r="B474" s="27"/>
      <c r="C474" s="12"/>
      <c r="D474" s="12"/>
      <c r="E474" s="27"/>
      <c r="F474" s="22"/>
      <c r="G474" s="22"/>
      <c r="H474" s="22"/>
      <c r="I474" s="63"/>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row>
    <row r="475" spans="2:32">
      <c r="B475" s="27"/>
      <c r="C475" s="12"/>
      <c r="D475" s="12"/>
      <c r="E475" s="27"/>
      <c r="F475" s="22"/>
      <c r="G475" s="22"/>
      <c r="H475" s="22"/>
      <c r="I475" s="63"/>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row>
    <row r="476" spans="2:32">
      <c r="B476" s="27"/>
      <c r="C476" s="12"/>
      <c r="D476" s="12"/>
      <c r="E476" s="27"/>
      <c r="F476" s="22"/>
      <c r="G476" s="22"/>
      <c r="H476" s="22"/>
      <c r="I476" s="63"/>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row>
    <row r="477" spans="2:32">
      <c r="B477" s="27"/>
      <c r="C477" s="12"/>
      <c r="D477" s="12"/>
      <c r="E477" s="27"/>
      <c r="F477" s="22"/>
      <c r="G477" s="22"/>
      <c r="H477" s="22"/>
      <c r="I477" s="63"/>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row>
    <row r="478" spans="2:32">
      <c r="B478" s="27"/>
      <c r="C478" s="12"/>
      <c r="D478" s="12"/>
      <c r="E478" s="27"/>
      <c r="F478" s="22"/>
      <c r="G478" s="22"/>
      <c r="H478" s="22"/>
      <c r="I478" s="63"/>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row>
    <row r="479" spans="2:32">
      <c r="B479" s="27"/>
      <c r="C479" s="12"/>
      <c r="D479" s="12"/>
      <c r="E479" s="27"/>
      <c r="F479" s="22"/>
      <c r="G479" s="22"/>
      <c r="H479" s="22"/>
      <c r="I479" s="63"/>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row>
    <row r="480" spans="2:32">
      <c r="B480" s="27"/>
      <c r="C480" s="12"/>
      <c r="D480" s="12"/>
      <c r="E480" s="27"/>
      <c r="F480" s="22"/>
      <c r="G480" s="22"/>
      <c r="H480" s="22"/>
      <c r="I480" s="63"/>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row>
    <row r="481" spans="2:32">
      <c r="B481" s="27"/>
      <c r="C481" s="12"/>
      <c r="D481" s="12"/>
      <c r="E481" s="27"/>
      <c r="F481" s="22"/>
      <c r="G481" s="22"/>
      <c r="H481" s="22"/>
      <c r="I481" s="63"/>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row>
    <row r="482" spans="2:32">
      <c r="B482" s="27"/>
      <c r="C482" s="12"/>
      <c r="D482" s="12"/>
      <c r="E482" s="27"/>
      <c r="F482" s="22"/>
      <c r="G482" s="22"/>
      <c r="H482" s="22"/>
      <c r="I482" s="63"/>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row>
    <row r="483" spans="2:32">
      <c r="B483" s="27"/>
      <c r="C483" s="12"/>
      <c r="D483" s="12"/>
      <c r="E483" s="27"/>
      <c r="F483" s="22"/>
      <c r="G483" s="22"/>
      <c r="H483" s="22"/>
      <c r="I483" s="63"/>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row>
    <row r="484" spans="2:32">
      <c r="B484" s="27"/>
      <c r="C484" s="12"/>
      <c r="D484" s="12"/>
      <c r="E484" s="27"/>
      <c r="F484" s="22"/>
      <c r="G484" s="22"/>
      <c r="H484" s="22"/>
      <c r="I484" s="63"/>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row>
    <row r="485" spans="2:32">
      <c r="B485" s="27"/>
      <c r="C485" s="12"/>
      <c r="D485" s="12"/>
      <c r="E485" s="27"/>
      <c r="F485" s="22"/>
      <c r="G485" s="22"/>
      <c r="H485" s="22"/>
      <c r="I485" s="63"/>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row>
    <row r="486" spans="2:32">
      <c r="B486" s="27"/>
      <c r="C486" s="12"/>
      <c r="D486" s="12"/>
      <c r="E486" s="27"/>
      <c r="F486" s="22"/>
      <c r="G486" s="22"/>
      <c r="H486" s="22"/>
      <c r="I486" s="63"/>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row>
    <row r="487" spans="2:32">
      <c r="B487" s="27"/>
      <c r="C487" s="12"/>
      <c r="D487" s="12"/>
      <c r="E487" s="27"/>
      <c r="F487" s="22"/>
      <c r="G487" s="22"/>
      <c r="H487" s="22"/>
      <c r="I487" s="63"/>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row>
    <row r="488" spans="2:32">
      <c r="B488" s="27"/>
      <c r="C488" s="12"/>
      <c r="D488" s="12"/>
      <c r="E488" s="27"/>
      <c r="F488" s="22"/>
      <c r="G488" s="22"/>
      <c r="H488" s="22"/>
      <c r="I488" s="63"/>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row>
    <row r="489" spans="2:32">
      <c r="B489" s="27"/>
      <c r="C489" s="12"/>
      <c r="D489" s="12"/>
      <c r="E489" s="27"/>
      <c r="F489" s="22"/>
      <c r="G489" s="22"/>
      <c r="H489" s="22"/>
      <c r="I489" s="63"/>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row>
    <row r="490" spans="2:32">
      <c r="B490" s="27"/>
      <c r="C490" s="12"/>
      <c r="D490" s="12"/>
      <c r="E490" s="27"/>
      <c r="F490" s="22"/>
      <c r="G490" s="22"/>
      <c r="H490" s="22"/>
      <c r="I490" s="63"/>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row>
    <row r="491" spans="2:32">
      <c r="B491" s="27"/>
      <c r="C491" s="12"/>
      <c r="D491" s="12"/>
      <c r="E491" s="27"/>
      <c r="F491" s="22"/>
      <c r="G491" s="22"/>
      <c r="H491" s="22"/>
      <c r="I491" s="63"/>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row>
    <row r="492" spans="2:32">
      <c r="B492" s="27"/>
      <c r="C492" s="12"/>
      <c r="D492" s="12"/>
      <c r="E492" s="27"/>
      <c r="F492" s="22"/>
      <c r="G492" s="22"/>
      <c r="H492" s="22"/>
      <c r="I492" s="63"/>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row>
    <row r="493" spans="2:32">
      <c r="B493" s="27"/>
      <c r="C493" s="12"/>
      <c r="D493" s="12"/>
      <c r="E493" s="27"/>
      <c r="F493" s="22"/>
      <c r="G493" s="22"/>
      <c r="H493" s="22"/>
      <c r="I493" s="63"/>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row>
    <row r="494" spans="2:32">
      <c r="B494" s="27"/>
      <c r="C494" s="12"/>
      <c r="D494" s="12"/>
      <c r="E494" s="27"/>
      <c r="F494" s="22"/>
      <c r="G494" s="22"/>
      <c r="H494" s="22"/>
      <c r="I494" s="63"/>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row>
    <row r="495" spans="2:32">
      <c r="B495" s="27"/>
      <c r="C495" s="12"/>
      <c r="D495" s="12"/>
      <c r="E495" s="27"/>
      <c r="F495" s="22"/>
      <c r="G495" s="22"/>
      <c r="H495" s="22"/>
      <c r="I495" s="63"/>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row>
    <row r="496" spans="2:32">
      <c r="B496" s="27"/>
      <c r="C496" s="12"/>
      <c r="D496" s="12"/>
      <c r="E496" s="27"/>
      <c r="F496" s="22"/>
      <c r="G496" s="22"/>
      <c r="H496" s="22"/>
      <c r="I496" s="63"/>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row>
    <row r="497" spans="2:32">
      <c r="B497" s="27"/>
      <c r="C497" s="12"/>
      <c r="D497" s="12"/>
      <c r="E497" s="27"/>
      <c r="F497" s="22"/>
      <c r="G497" s="22"/>
      <c r="H497" s="22"/>
      <c r="I497" s="63"/>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row>
    <row r="498" spans="2:32">
      <c r="B498" s="27"/>
      <c r="C498" s="12"/>
      <c r="D498" s="12"/>
      <c r="E498" s="27"/>
      <c r="F498" s="22"/>
      <c r="G498" s="22"/>
      <c r="H498" s="22"/>
      <c r="I498" s="63"/>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row>
    <row r="499" spans="2:32">
      <c r="B499" s="27"/>
      <c r="C499" s="12"/>
      <c r="D499" s="12"/>
      <c r="E499" s="27"/>
      <c r="F499" s="22"/>
      <c r="G499" s="22"/>
      <c r="H499" s="22"/>
      <c r="I499" s="63"/>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row>
    <row r="500" spans="2:32">
      <c r="B500" s="27"/>
      <c r="C500" s="12"/>
      <c r="D500" s="12"/>
      <c r="E500" s="27"/>
      <c r="F500" s="22"/>
      <c r="G500" s="22"/>
      <c r="H500" s="22"/>
      <c r="I500" s="63"/>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row>
    <row r="501" spans="2:32">
      <c r="B501" s="27"/>
      <c r="C501" s="12"/>
      <c r="D501" s="12"/>
      <c r="E501" s="27"/>
      <c r="F501" s="22"/>
      <c r="G501" s="22"/>
      <c r="H501" s="22"/>
      <c r="I501" s="63"/>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row>
    <row r="502" spans="2:32">
      <c r="B502" s="27"/>
      <c r="C502" s="12"/>
      <c r="D502" s="12"/>
      <c r="E502" s="27"/>
      <c r="F502" s="22"/>
      <c r="G502" s="22"/>
      <c r="H502" s="22"/>
      <c r="I502" s="63"/>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row>
    <row r="503" spans="2:32">
      <c r="B503" s="27"/>
      <c r="C503" s="12"/>
      <c r="D503" s="12"/>
      <c r="E503" s="27"/>
      <c r="F503" s="22"/>
      <c r="G503" s="22"/>
      <c r="H503" s="22"/>
      <c r="I503" s="63"/>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row>
    <row r="504" spans="2:32">
      <c r="B504" s="27"/>
      <c r="C504" s="12"/>
      <c r="D504" s="12"/>
      <c r="E504" s="27"/>
      <c r="F504" s="22"/>
      <c r="G504" s="22"/>
      <c r="H504" s="22"/>
      <c r="I504" s="63"/>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row>
    <row r="505" spans="2:32">
      <c r="B505" s="27"/>
      <c r="C505" s="12"/>
      <c r="D505" s="12"/>
      <c r="E505" s="27"/>
      <c r="F505" s="22"/>
      <c r="G505" s="22"/>
      <c r="H505" s="22"/>
      <c r="I505" s="63"/>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row>
    <row r="506" spans="2:32">
      <c r="B506" s="27"/>
      <c r="C506" s="12"/>
      <c r="D506" s="12"/>
      <c r="E506" s="27"/>
      <c r="F506" s="22"/>
      <c r="G506" s="22"/>
      <c r="H506" s="22"/>
      <c r="I506" s="63"/>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row>
    <row r="507" spans="2:32">
      <c r="B507" s="27"/>
      <c r="C507" s="12"/>
      <c r="D507" s="12"/>
      <c r="E507" s="27"/>
      <c r="F507" s="22"/>
      <c r="G507" s="22"/>
      <c r="H507" s="22"/>
      <c r="I507" s="63"/>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row>
    <row r="508" spans="2:32">
      <c r="B508" s="27"/>
      <c r="C508" s="12"/>
      <c r="D508" s="12"/>
      <c r="E508" s="27"/>
      <c r="F508" s="22"/>
      <c r="G508" s="22"/>
      <c r="H508" s="22"/>
      <c r="I508" s="63"/>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row>
    <row r="509" spans="2:32">
      <c r="B509" s="27"/>
      <c r="C509" s="12"/>
      <c r="D509" s="12"/>
      <c r="E509" s="27"/>
      <c r="F509" s="22"/>
      <c r="G509" s="22"/>
      <c r="H509" s="22"/>
      <c r="I509" s="63"/>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row>
    <row r="510" spans="2:32">
      <c r="B510" s="27"/>
      <c r="C510" s="12"/>
      <c r="D510" s="12"/>
      <c r="E510" s="27"/>
      <c r="F510" s="22"/>
      <c r="G510" s="22"/>
      <c r="H510" s="22"/>
      <c r="I510" s="63"/>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row>
    <row r="511" spans="2:32">
      <c r="B511" s="27"/>
      <c r="C511" s="12"/>
      <c r="D511" s="12"/>
      <c r="E511" s="27"/>
      <c r="F511" s="22"/>
      <c r="G511" s="22"/>
      <c r="H511" s="22"/>
      <c r="I511" s="63"/>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row>
    <row r="512" spans="2:32">
      <c r="B512" s="27"/>
      <c r="C512" s="12"/>
      <c r="D512" s="12"/>
      <c r="E512" s="27"/>
      <c r="F512" s="22"/>
      <c r="G512" s="22"/>
      <c r="H512" s="22"/>
      <c r="I512" s="63"/>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row>
    <row r="513" spans="2:32">
      <c r="B513" s="27"/>
      <c r="C513" s="12"/>
      <c r="D513" s="12"/>
      <c r="E513" s="27"/>
      <c r="F513" s="22"/>
      <c r="G513" s="22"/>
      <c r="H513" s="22"/>
      <c r="I513" s="63"/>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row>
    <row r="514" spans="2:32">
      <c r="B514" s="27"/>
      <c r="C514" s="12"/>
      <c r="D514" s="12"/>
      <c r="E514" s="27"/>
      <c r="F514" s="22"/>
      <c r="G514" s="22"/>
      <c r="H514" s="22"/>
      <c r="I514" s="63"/>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row>
    <row r="515" spans="2:32">
      <c r="B515" s="27"/>
      <c r="C515" s="12"/>
      <c r="D515" s="12"/>
      <c r="E515" s="27"/>
      <c r="F515" s="22"/>
      <c r="G515" s="22"/>
      <c r="H515" s="22"/>
      <c r="I515" s="63"/>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row>
    <row r="516" spans="2:32">
      <c r="B516" s="27"/>
      <c r="C516" s="12"/>
      <c r="D516" s="12"/>
      <c r="E516" s="27"/>
      <c r="F516" s="22"/>
      <c r="G516" s="22"/>
      <c r="H516" s="22"/>
      <c r="I516" s="63"/>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row>
    <row r="517" spans="2:32">
      <c r="B517" s="27"/>
      <c r="C517" s="12"/>
      <c r="D517" s="12"/>
      <c r="E517" s="27"/>
      <c r="F517" s="22"/>
      <c r="G517" s="22"/>
      <c r="H517" s="22"/>
      <c r="I517" s="63"/>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row>
    <row r="518" spans="2:32">
      <c r="B518" s="27"/>
      <c r="C518" s="12"/>
      <c r="D518" s="12"/>
      <c r="E518" s="27"/>
      <c r="F518" s="22"/>
      <c r="G518" s="22"/>
      <c r="H518" s="22"/>
      <c r="I518" s="63"/>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row>
    <row r="519" spans="2:32">
      <c r="B519" s="27"/>
      <c r="C519" s="12"/>
      <c r="D519" s="12"/>
      <c r="E519" s="27"/>
      <c r="F519" s="22"/>
      <c r="G519" s="22"/>
      <c r="H519" s="22"/>
      <c r="I519" s="63"/>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row>
    <row r="520" spans="2:32">
      <c r="B520" s="27"/>
      <c r="C520" s="12"/>
      <c r="D520" s="12"/>
      <c r="E520" s="27"/>
      <c r="F520" s="22"/>
      <c r="G520" s="22"/>
      <c r="H520" s="22"/>
      <c r="I520" s="63"/>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row>
    <row r="521" spans="2:32">
      <c r="B521" s="27"/>
      <c r="C521" s="12"/>
      <c r="D521" s="12"/>
      <c r="E521" s="27"/>
      <c r="F521" s="22"/>
      <c r="G521" s="22"/>
      <c r="H521" s="22"/>
      <c r="I521" s="63"/>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row>
    <row r="522" spans="2:32">
      <c r="B522" s="27"/>
      <c r="C522" s="12"/>
      <c r="D522" s="12"/>
      <c r="E522" s="27"/>
      <c r="F522" s="22"/>
      <c r="G522" s="22"/>
      <c r="H522" s="22"/>
      <c r="I522" s="63"/>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row>
    <row r="523" spans="2:32">
      <c r="B523" s="27"/>
      <c r="C523" s="12"/>
      <c r="D523" s="12"/>
      <c r="E523" s="27"/>
      <c r="F523" s="22"/>
      <c r="G523" s="22"/>
      <c r="H523" s="22"/>
      <c r="I523" s="63"/>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row>
    <row r="524" spans="2:32">
      <c r="B524" s="27"/>
      <c r="C524" s="12"/>
      <c r="D524" s="12"/>
      <c r="E524" s="27"/>
      <c r="F524" s="22"/>
      <c r="G524" s="22"/>
      <c r="H524" s="22"/>
      <c r="I524" s="63"/>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row>
    <row r="525" spans="2:32">
      <c r="B525" s="27"/>
      <c r="C525" s="12"/>
      <c r="D525" s="12"/>
      <c r="E525" s="27"/>
      <c r="F525" s="22"/>
      <c r="G525" s="22"/>
      <c r="H525" s="22"/>
      <c r="I525" s="63"/>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row>
    <row r="526" spans="2:32">
      <c r="B526" s="27"/>
      <c r="C526" s="12"/>
      <c r="D526" s="12"/>
      <c r="E526" s="27"/>
      <c r="F526" s="22"/>
      <c r="G526" s="22"/>
      <c r="H526" s="22"/>
      <c r="I526" s="63"/>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row>
    <row r="527" spans="2:32">
      <c r="B527" s="27"/>
      <c r="C527" s="12"/>
      <c r="D527" s="12"/>
      <c r="E527" s="27"/>
      <c r="F527" s="22"/>
      <c r="G527" s="22"/>
      <c r="H527" s="22"/>
      <c r="I527" s="63"/>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row>
    <row r="528" spans="2:32">
      <c r="B528" s="27"/>
      <c r="C528" s="12"/>
      <c r="D528" s="12"/>
      <c r="E528" s="27"/>
      <c r="F528" s="22"/>
      <c r="G528" s="22"/>
      <c r="H528" s="22"/>
      <c r="I528" s="63"/>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row>
    <row r="529" spans="2:32">
      <c r="B529" s="27"/>
      <c r="C529" s="12"/>
      <c r="D529" s="12"/>
      <c r="E529" s="27"/>
      <c r="F529" s="22"/>
      <c r="G529" s="22"/>
      <c r="H529" s="22"/>
      <c r="I529" s="63"/>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row>
    <row r="530" spans="2:32">
      <c r="B530" s="27"/>
      <c r="C530" s="12"/>
      <c r="D530" s="12"/>
      <c r="E530" s="27"/>
      <c r="F530" s="22"/>
      <c r="G530" s="22"/>
      <c r="H530" s="22"/>
      <c r="I530" s="63"/>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row>
    <row r="531" spans="2:32">
      <c r="B531" s="27"/>
      <c r="C531" s="12"/>
      <c r="D531" s="12"/>
      <c r="E531" s="27"/>
      <c r="F531" s="22"/>
      <c r="G531" s="22"/>
      <c r="H531" s="22"/>
      <c r="I531" s="63"/>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row>
    <row r="532" spans="2:32">
      <c r="B532" s="27"/>
      <c r="C532" s="12"/>
      <c r="D532" s="12"/>
      <c r="E532" s="27"/>
      <c r="F532" s="22"/>
      <c r="G532" s="22"/>
      <c r="H532" s="22"/>
      <c r="I532" s="63"/>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row>
    <row r="533" spans="2:32">
      <c r="B533" s="27"/>
      <c r="C533" s="12"/>
      <c r="D533" s="12"/>
      <c r="E533" s="27"/>
      <c r="F533" s="22"/>
      <c r="G533" s="22"/>
      <c r="H533" s="22"/>
      <c r="I533" s="63"/>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row>
    <row r="534" spans="2:32">
      <c r="B534" s="27"/>
      <c r="C534" s="12"/>
      <c r="D534" s="12"/>
      <c r="E534" s="27"/>
      <c r="F534" s="22"/>
      <c r="G534" s="22"/>
      <c r="H534" s="22"/>
      <c r="I534" s="63"/>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row>
    <row r="535" spans="2:32">
      <c r="B535" s="27"/>
      <c r="C535" s="12"/>
      <c r="D535" s="12"/>
      <c r="E535" s="27"/>
      <c r="F535" s="22"/>
      <c r="G535" s="22"/>
      <c r="H535" s="22"/>
      <c r="I535" s="63"/>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row>
    <row r="536" spans="2:32">
      <c r="B536" s="27"/>
      <c r="C536" s="12"/>
      <c r="D536" s="12"/>
      <c r="E536" s="27"/>
      <c r="F536" s="22"/>
      <c r="G536" s="22"/>
      <c r="H536" s="22"/>
      <c r="I536" s="63"/>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row>
    <row r="537" spans="2:32">
      <c r="B537" s="27"/>
      <c r="C537" s="12"/>
      <c r="D537" s="12"/>
      <c r="E537" s="27"/>
      <c r="F537" s="22"/>
      <c r="G537" s="22"/>
      <c r="H537" s="22"/>
      <c r="I537" s="63"/>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row>
    <row r="538" spans="2:32">
      <c r="B538" s="27"/>
      <c r="C538" s="12"/>
      <c r="D538" s="12"/>
      <c r="E538" s="27"/>
      <c r="F538" s="22"/>
      <c r="G538" s="22"/>
      <c r="H538" s="22"/>
      <c r="I538" s="63"/>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row>
    <row r="539" spans="2:32">
      <c r="B539" s="27"/>
      <c r="C539" s="12"/>
      <c r="D539" s="12"/>
      <c r="E539" s="27"/>
      <c r="F539" s="22"/>
      <c r="G539" s="22"/>
      <c r="H539" s="22"/>
      <c r="I539" s="63"/>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row>
    <row r="540" spans="2:32">
      <c r="B540" s="27"/>
      <c r="C540" s="12"/>
      <c r="D540" s="12"/>
      <c r="E540" s="27"/>
      <c r="F540" s="22"/>
      <c r="G540" s="22"/>
      <c r="H540" s="22"/>
      <c r="I540" s="63"/>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row>
    <row r="541" spans="2:32">
      <c r="B541" s="27"/>
      <c r="C541" s="12"/>
      <c r="D541" s="12"/>
      <c r="E541" s="27"/>
      <c r="F541" s="22"/>
      <c r="G541" s="22"/>
      <c r="H541" s="22"/>
      <c r="I541" s="63"/>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row>
    <row r="542" spans="2:32">
      <c r="B542" s="27"/>
      <c r="C542" s="12"/>
      <c r="D542" s="12"/>
      <c r="E542" s="27"/>
      <c r="F542" s="22"/>
      <c r="G542" s="22"/>
      <c r="H542" s="22"/>
      <c r="I542" s="63"/>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row>
    <row r="543" spans="2:32">
      <c r="B543" s="27"/>
      <c r="C543" s="12"/>
      <c r="D543" s="12"/>
      <c r="E543" s="27"/>
      <c r="F543" s="22"/>
      <c r="G543" s="22"/>
      <c r="H543" s="22"/>
      <c r="I543" s="63"/>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row>
    <row r="544" spans="2:32">
      <c r="B544" s="27"/>
      <c r="C544" s="12"/>
      <c r="D544" s="12"/>
      <c r="E544" s="27"/>
      <c r="F544" s="22"/>
      <c r="G544" s="22"/>
      <c r="H544" s="22"/>
      <c r="I544" s="63"/>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row>
    <row r="545" spans="2:32">
      <c r="B545" s="27"/>
      <c r="C545" s="12"/>
      <c r="D545" s="12"/>
      <c r="E545" s="27"/>
      <c r="F545" s="22"/>
      <c r="G545" s="22"/>
      <c r="H545" s="22"/>
      <c r="I545" s="63"/>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row>
    <row r="546" spans="2:32">
      <c r="B546" s="27"/>
      <c r="C546" s="12"/>
      <c r="D546" s="12"/>
      <c r="E546" s="27"/>
      <c r="F546" s="22"/>
      <c r="G546" s="22"/>
      <c r="H546" s="22"/>
      <c r="I546" s="63"/>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row>
    <row r="547" spans="2:32">
      <c r="B547" s="27"/>
      <c r="C547" s="12"/>
      <c r="D547" s="12"/>
      <c r="E547" s="27"/>
      <c r="F547" s="22"/>
      <c r="G547" s="22"/>
      <c r="H547" s="22"/>
      <c r="I547" s="63"/>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row>
    <row r="548" spans="2:32">
      <c r="B548" s="27"/>
      <c r="C548" s="12"/>
      <c r="D548" s="12"/>
      <c r="E548" s="27"/>
      <c r="F548" s="22"/>
      <c r="G548" s="22"/>
      <c r="H548" s="22"/>
      <c r="I548" s="63"/>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row>
    <row r="549" spans="2:32">
      <c r="B549" s="27"/>
      <c r="C549" s="12"/>
      <c r="D549" s="12"/>
      <c r="E549" s="27"/>
      <c r="F549" s="22"/>
      <c r="G549" s="22"/>
      <c r="H549" s="22"/>
      <c r="I549" s="63"/>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row>
    <row r="550" spans="2:32">
      <c r="B550" s="27"/>
      <c r="C550" s="12"/>
      <c r="D550" s="12"/>
      <c r="E550" s="27"/>
      <c r="F550" s="22"/>
      <c r="G550" s="22"/>
      <c r="H550" s="22"/>
      <c r="I550" s="63"/>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row>
    <row r="551" spans="2:32">
      <c r="B551" s="27"/>
      <c r="C551" s="12"/>
      <c r="D551" s="12"/>
      <c r="E551" s="27"/>
      <c r="F551" s="22"/>
      <c r="G551" s="22"/>
      <c r="H551" s="22"/>
      <c r="I551" s="63"/>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row>
    <row r="552" spans="2:32">
      <c r="B552" s="27"/>
      <c r="C552" s="12"/>
      <c r="D552" s="12"/>
      <c r="E552" s="27"/>
      <c r="F552" s="22"/>
      <c r="G552" s="22"/>
      <c r="H552" s="22"/>
      <c r="I552" s="63"/>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row>
    <row r="553" spans="2:32">
      <c r="B553" s="27"/>
      <c r="C553" s="12"/>
      <c r="D553" s="12"/>
      <c r="E553" s="27"/>
      <c r="F553" s="22"/>
      <c r="G553" s="22"/>
      <c r="H553" s="22"/>
      <c r="I553" s="63"/>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row>
    <row r="554" spans="2:32">
      <c r="B554" s="27"/>
      <c r="C554" s="12"/>
      <c r="D554" s="12"/>
      <c r="E554" s="27"/>
      <c r="F554" s="22"/>
      <c r="G554" s="22"/>
      <c r="H554" s="22"/>
      <c r="I554" s="63"/>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row>
    <row r="555" spans="2:32">
      <c r="B555" s="27"/>
      <c r="C555" s="12"/>
      <c r="D555" s="12"/>
      <c r="E555" s="27"/>
      <c r="F555" s="22"/>
      <c r="G555" s="22"/>
      <c r="H555" s="22"/>
      <c r="I555" s="63"/>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row>
    <row r="556" spans="2:32">
      <c r="B556" s="27"/>
      <c r="C556" s="12"/>
      <c r="D556" s="12"/>
      <c r="E556" s="27"/>
      <c r="F556" s="22"/>
      <c r="G556" s="22"/>
      <c r="H556" s="22"/>
      <c r="I556" s="63"/>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row>
    <row r="557" spans="2:32">
      <c r="B557" s="27"/>
      <c r="C557" s="12"/>
      <c r="D557" s="12"/>
      <c r="E557" s="27"/>
      <c r="F557" s="22"/>
      <c r="G557" s="22"/>
      <c r="H557" s="22"/>
      <c r="I557" s="63"/>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row>
    <row r="558" spans="2:32">
      <c r="B558" s="27"/>
      <c r="C558" s="12"/>
      <c r="D558" s="12"/>
      <c r="E558" s="27"/>
      <c r="F558" s="22"/>
      <c r="G558" s="22"/>
      <c r="H558" s="22"/>
      <c r="I558" s="63"/>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row>
    <row r="559" spans="2:32">
      <c r="B559" s="27"/>
      <c r="C559" s="12"/>
      <c r="D559" s="12"/>
      <c r="E559" s="27"/>
      <c r="F559" s="22"/>
      <c r="G559" s="22"/>
      <c r="H559" s="22"/>
      <c r="I559" s="63"/>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row>
    <row r="560" spans="2:32">
      <c r="B560" s="27"/>
      <c r="C560" s="12"/>
      <c r="D560" s="12"/>
      <c r="E560" s="27"/>
      <c r="F560" s="22"/>
      <c r="G560" s="22"/>
      <c r="H560" s="22"/>
      <c r="I560" s="63"/>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row>
    <row r="561" spans="2:32">
      <c r="B561" s="27"/>
      <c r="C561" s="12"/>
      <c r="D561" s="12"/>
      <c r="E561" s="27"/>
      <c r="F561" s="22"/>
      <c r="G561" s="22"/>
      <c r="H561" s="22"/>
      <c r="I561" s="63"/>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row>
    <row r="562" spans="2:32">
      <c r="B562" s="27"/>
      <c r="C562" s="12"/>
      <c r="D562" s="12"/>
      <c r="E562" s="27"/>
      <c r="F562" s="22"/>
      <c r="G562" s="22"/>
      <c r="H562" s="22"/>
      <c r="I562" s="63"/>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row>
    <row r="563" spans="2:32">
      <c r="B563" s="27"/>
      <c r="C563" s="12"/>
      <c r="D563" s="12"/>
      <c r="E563" s="27"/>
      <c r="F563" s="22"/>
      <c r="G563" s="22"/>
      <c r="H563" s="22"/>
      <c r="I563" s="63"/>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row>
    <row r="564" spans="2:32">
      <c r="B564" s="27"/>
      <c r="C564" s="12"/>
      <c r="D564" s="12"/>
      <c r="E564" s="27"/>
      <c r="F564" s="22"/>
      <c r="G564" s="22"/>
      <c r="H564" s="22"/>
      <c r="I564" s="63"/>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row>
    <row r="565" spans="2:32">
      <c r="B565" s="27"/>
      <c r="C565" s="12"/>
      <c r="D565" s="12"/>
      <c r="E565" s="27"/>
      <c r="F565" s="22"/>
      <c r="G565" s="22"/>
      <c r="H565" s="22"/>
      <c r="I565" s="63"/>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row>
    <row r="566" spans="2:32">
      <c r="B566" s="27"/>
      <c r="C566" s="12"/>
      <c r="D566" s="12"/>
      <c r="E566" s="27"/>
      <c r="F566" s="22"/>
      <c r="G566" s="22"/>
      <c r="H566" s="22"/>
      <c r="I566" s="63"/>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row>
    <row r="567" spans="2:32">
      <c r="B567" s="27"/>
      <c r="C567" s="12"/>
      <c r="D567" s="12"/>
      <c r="E567" s="27"/>
      <c r="F567" s="22"/>
      <c r="G567" s="22"/>
      <c r="H567" s="22"/>
      <c r="I567" s="63"/>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row>
    <row r="568" spans="2:32">
      <c r="B568" s="27"/>
      <c r="C568" s="12"/>
      <c r="D568" s="12"/>
      <c r="E568" s="27"/>
      <c r="F568" s="22"/>
      <c r="G568" s="22"/>
      <c r="H568" s="22"/>
      <c r="I568" s="63"/>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row>
    <row r="569" spans="2:32">
      <c r="B569" s="27"/>
      <c r="C569" s="12"/>
      <c r="D569" s="12"/>
      <c r="E569" s="27"/>
      <c r="F569" s="22"/>
      <c r="G569" s="22"/>
      <c r="H569" s="22"/>
      <c r="I569" s="63"/>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row>
    <row r="570" spans="2:32">
      <c r="B570" s="27"/>
      <c r="C570" s="12"/>
      <c r="D570" s="12"/>
      <c r="E570" s="27"/>
      <c r="F570" s="22"/>
      <c r="G570" s="22"/>
      <c r="H570" s="22"/>
      <c r="I570" s="63"/>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row>
    <row r="571" spans="2:32">
      <c r="B571" s="27"/>
      <c r="C571" s="12"/>
      <c r="D571" s="12"/>
      <c r="E571" s="27"/>
      <c r="F571" s="22"/>
      <c r="G571" s="22"/>
      <c r="H571" s="22"/>
      <c r="I571" s="63"/>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row>
    <row r="572" spans="2:32">
      <c r="B572" s="27"/>
      <c r="C572" s="12"/>
      <c r="D572" s="12"/>
      <c r="E572" s="27"/>
      <c r="F572" s="22"/>
      <c r="G572" s="22"/>
      <c r="H572" s="22"/>
      <c r="I572" s="63"/>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row>
    <row r="573" spans="2:32">
      <c r="B573" s="27"/>
      <c r="C573" s="12"/>
      <c r="D573" s="12"/>
      <c r="E573" s="27"/>
      <c r="F573" s="22"/>
      <c r="G573" s="22"/>
      <c r="H573" s="22"/>
      <c r="I573" s="63"/>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row>
    <row r="574" spans="2:32">
      <c r="B574" s="27"/>
      <c r="C574" s="12"/>
      <c r="D574" s="12"/>
      <c r="E574" s="27"/>
      <c r="F574" s="22"/>
      <c r="G574" s="22"/>
      <c r="H574" s="22"/>
      <c r="I574" s="63"/>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row>
    <row r="575" spans="2:32">
      <c r="B575" s="27"/>
      <c r="C575" s="12"/>
      <c r="D575" s="12"/>
      <c r="E575" s="27"/>
      <c r="F575" s="22"/>
      <c r="G575" s="22"/>
      <c r="H575" s="22"/>
      <c r="I575" s="63"/>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row>
    <row r="576" spans="2:32">
      <c r="B576" s="27"/>
      <c r="C576" s="12"/>
      <c r="D576" s="12"/>
      <c r="E576" s="27"/>
      <c r="F576" s="22"/>
      <c r="G576" s="22"/>
      <c r="H576" s="22"/>
      <c r="I576" s="63"/>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row>
    <row r="577" spans="2:32">
      <c r="B577" s="27"/>
      <c r="C577" s="12"/>
      <c r="D577" s="12"/>
      <c r="E577" s="27"/>
      <c r="F577" s="22"/>
      <c r="G577" s="22"/>
      <c r="H577" s="22"/>
      <c r="I577" s="63"/>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row>
    <row r="578" spans="2:32">
      <c r="B578" s="27"/>
      <c r="C578" s="12"/>
      <c r="D578" s="12"/>
      <c r="E578" s="27"/>
      <c r="F578" s="22"/>
      <c r="G578" s="22"/>
      <c r="H578" s="22"/>
      <c r="I578" s="63"/>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row>
    <row r="579" spans="2:32">
      <c r="B579" s="27"/>
      <c r="C579" s="12"/>
      <c r="D579" s="12"/>
      <c r="E579" s="27"/>
      <c r="F579" s="22"/>
      <c r="G579" s="22"/>
      <c r="H579" s="22"/>
      <c r="I579" s="63"/>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row>
    <row r="580" spans="2:32">
      <c r="B580" s="27"/>
      <c r="C580" s="12"/>
      <c r="D580" s="12"/>
      <c r="E580" s="27"/>
      <c r="F580" s="22"/>
      <c r="G580" s="22"/>
      <c r="H580" s="22"/>
      <c r="I580" s="63"/>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row>
    <row r="581" spans="2:32">
      <c r="B581" s="27"/>
      <c r="C581" s="12"/>
      <c r="D581" s="12"/>
      <c r="E581" s="27"/>
      <c r="F581" s="22"/>
      <c r="G581" s="22"/>
      <c r="H581" s="22"/>
      <c r="I581" s="63"/>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row>
    <row r="582" spans="2:32">
      <c r="B582" s="27"/>
      <c r="C582" s="12"/>
      <c r="D582" s="12"/>
      <c r="E582" s="27"/>
      <c r="F582" s="22"/>
      <c r="G582" s="22"/>
      <c r="H582" s="22"/>
      <c r="I582" s="63"/>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row>
    <row r="583" spans="2:32">
      <c r="B583" s="27"/>
      <c r="C583" s="12"/>
      <c r="D583" s="12"/>
      <c r="E583" s="27"/>
      <c r="F583" s="22"/>
      <c r="G583" s="22"/>
      <c r="H583" s="22"/>
      <c r="I583" s="63"/>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row>
    <row r="584" spans="2:32">
      <c r="B584" s="27"/>
      <c r="C584" s="12"/>
      <c r="D584" s="12"/>
      <c r="E584" s="27"/>
      <c r="F584" s="22"/>
      <c r="G584" s="22"/>
      <c r="H584" s="22"/>
      <c r="I584" s="63"/>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row>
    <row r="585" spans="2:32">
      <c r="B585" s="27"/>
      <c r="C585" s="12"/>
      <c r="D585" s="12"/>
      <c r="E585" s="27"/>
      <c r="F585" s="22"/>
      <c r="G585" s="22"/>
      <c r="H585" s="22"/>
      <c r="I585" s="63"/>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row>
    <row r="586" spans="2:32">
      <c r="B586" s="27"/>
      <c r="C586" s="12"/>
      <c r="D586" s="12"/>
      <c r="E586" s="27"/>
      <c r="F586" s="22"/>
      <c r="G586" s="22"/>
      <c r="H586" s="22"/>
      <c r="I586" s="63"/>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row>
    <row r="587" spans="2:32">
      <c r="B587" s="27"/>
      <c r="C587" s="12"/>
      <c r="D587" s="12"/>
      <c r="E587" s="27"/>
      <c r="F587" s="22"/>
      <c r="G587" s="22"/>
      <c r="H587" s="22"/>
      <c r="I587" s="63"/>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row>
    <row r="588" spans="2:32">
      <c r="B588" s="27"/>
      <c r="C588" s="12"/>
      <c r="D588" s="12"/>
      <c r="E588" s="27"/>
      <c r="F588" s="22"/>
      <c r="G588" s="22"/>
      <c r="H588" s="22"/>
      <c r="I588" s="63"/>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row>
    <row r="589" spans="2:32">
      <c r="B589" s="27"/>
      <c r="C589" s="12"/>
      <c r="D589" s="12"/>
      <c r="E589" s="27"/>
      <c r="F589" s="22"/>
      <c r="G589" s="22"/>
      <c r="H589" s="22"/>
      <c r="I589" s="63"/>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row>
    <row r="590" spans="2:32">
      <c r="B590" s="27"/>
      <c r="C590" s="12"/>
      <c r="D590" s="12"/>
      <c r="E590" s="27"/>
      <c r="F590" s="22"/>
      <c r="G590" s="22"/>
      <c r="H590" s="22"/>
      <c r="I590" s="63"/>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row>
    <row r="591" spans="2:32">
      <c r="B591" s="27"/>
      <c r="C591" s="12"/>
      <c r="D591" s="12"/>
      <c r="E591" s="27"/>
      <c r="F591" s="22"/>
      <c r="G591" s="22"/>
      <c r="H591" s="22"/>
      <c r="I591" s="63"/>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row>
    <row r="592" spans="2:32">
      <c r="B592" s="27"/>
      <c r="C592" s="12"/>
      <c r="D592" s="12"/>
      <c r="E592" s="27"/>
      <c r="F592" s="22"/>
      <c r="G592" s="22"/>
      <c r="H592" s="22"/>
      <c r="I592" s="63"/>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row>
    <row r="593" spans="2:32">
      <c r="B593" s="27"/>
      <c r="C593" s="12"/>
      <c r="D593" s="12"/>
      <c r="E593" s="27"/>
      <c r="F593" s="22"/>
      <c r="G593" s="22"/>
      <c r="H593" s="22"/>
      <c r="I593" s="63"/>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row>
    <row r="594" spans="2:32">
      <c r="B594" s="27"/>
      <c r="C594" s="12"/>
      <c r="D594" s="12"/>
      <c r="E594" s="27"/>
      <c r="F594" s="22"/>
      <c r="G594" s="22"/>
      <c r="H594" s="22"/>
      <c r="I594" s="63"/>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row>
    <row r="595" spans="2:32">
      <c r="B595" s="27"/>
      <c r="C595" s="12"/>
      <c r="D595" s="12"/>
      <c r="E595" s="27"/>
      <c r="F595" s="22"/>
      <c r="G595" s="22"/>
      <c r="H595" s="22"/>
      <c r="I595" s="63"/>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row>
    <row r="596" spans="2:32">
      <c r="B596" s="27"/>
      <c r="C596" s="12"/>
      <c r="D596" s="12"/>
      <c r="E596" s="27"/>
      <c r="F596" s="22"/>
      <c r="G596" s="22"/>
      <c r="H596" s="22"/>
      <c r="I596" s="63"/>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row>
    <row r="597" spans="2:32">
      <c r="B597" s="27"/>
      <c r="C597" s="12"/>
      <c r="D597" s="12"/>
      <c r="E597" s="27"/>
      <c r="F597" s="22"/>
      <c r="G597" s="22"/>
      <c r="H597" s="22"/>
      <c r="I597" s="63"/>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row>
    <row r="598" spans="2:32">
      <c r="B598" s="27"/>
      <c r="C598" s="12"/>
      <c r="D598" s="12"/>
      <c r="E598" s="27"/>
      <c r="F598" s="22"/>
      <c r="G598" s="22"/>
      <c r="H598" s="22"/>
      <c r="I598" s="63"/>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row>
    <row r="599" spans="2:32">
      <c r="B599" s="27"/>
      <c r="C599" s="12"/>
      <c r="D599" s="12"/>
      <c r="E599" s="27"/>
      <c r="F599" s="22"/>
      <c r="G599" s="22"/>
      <c r="H599" s="22"/>
      <c r="I599" s="63"/>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row>
    <row r="600" spans="2:32">
      <c r="B600" s="27"/>
      <c r="C600" s="12"/>
      <c r="D600" s="12"/>
      <c r="E600" s="27"/>
      <c r="F600" s="22"/>
      <c r="G600" s="22"/>
      <c r="H600" s="22"/>
      <c r="I600" s="63"/>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row>
    <row r="601" spans="2:32">
      <c r="B601" s="27"/>
      <c r="C601" s="12"/>
      <c r="D601" s="12"/>
      <c r="E601" s="27"/>
      <c r="F601" s="22"/>
      <c r="G601" s="22"/>
      <c r="H601" s="22"/>
      <c r="I601" s="63"/>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row>
    <row r="602" spans="2:32">
      <c r="B602" s="27"/>
      <c r="C602" s="12"/>
      <c r="D602" s="12"/>
      <c r="E602" s="27"/>
      <c r="F602" s="22"/>
      <c r="G602" s="22"/>
      <c r="H602" s="22"/>
      <c r="I602" s="63"/>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row>
    <row r="603" spans="2:32">
      <c r="B603" s="27"/>
      <c r="C603" s="12"/>
      <c r="D603" s="12"/>
      <c r="E603" s="27"/>
      <c r="F603" s="22"/>
      <c r="G603" s="22"/>
      <c r="H603" s="22"/>
      <c r="I603" s="63"/>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row>
    <row r="604" spans="2:32">
      <c r="B604" s="27"/>
      <c r="C604" s="12"/>
      <c r="D604" s="12"/>
      <c r="E604" s="27"/>
      <c r="F604" s="22"/>
      <c r="G604" s="22"/>
      <c r="H604" s="22"/>
      <c r="I604" s="63"/>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row>
    <row r="605" spans="2:32">
      <c r="B605" s="27"/>
      <c r="C605" s="12"/>
      <c r="D605" s="12"/>
      <c r="E605" s="27"/>
      <c r="F605" s="22"/>
      <c r="G605" s="22"/>
      <c r="H605" s="22"/>
      <c r="I605" s="63"/>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row>
    <row r="606" spans="2:32">
      <c r="B606" s="27"/>
      <c r="C606" s="12"/>
      <c r="D606" s="12"/>
      <c r="E606" s="27"/>
      <c r="F606" s="22"/>
      <c r="G606" s="22"/>
      <c r="H606" s="22"/>
      <c r="I606" s="63"/>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row>
    <row r="607" spans="2:32">
      <c r="B607" s="27"/>
      <c r="C607" s="12"/>
      <c r="D607" s="12"/>
      <c r="E607" s="27"/>
      <c r="F607" s="22"/>
      <c r="G607" s="22"/>
      <c r="H607" s="22"/>
      <c r="I607" s="63"/>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row>
    <row r="608" spans="2:32">
      <c r="B608" s="27"/>
      <c r="C608" s="12"/>
      <c r="D608" s="12"/>
      <c r="E608" s="27"/>
      <c r="F608" s="22"/>
      <c r="G608" s="22"/>
      <c r="H608" s="22"/>
      <c r="I608" s="63"/>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row>
    <row r="609" spans="2:32">
      <c r="B609" s="27"/>
      <c r="C609" s="12"/>
      <c r="D609" s="12"/>
      <c r="E609" s="27"/>
      <c r="F609" s="22"/>
      <c r="G609" s="22"/>
      <c r="H609" s="22"/>
      <c r="I609" s="63"/>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row>
    <row r="610" spans="2:32">
      <c r="B610" s="27"/>
      <c r="C610" s="12"/>
      <c r="D610" s="12"/>
      <c r="E610" s="27"/>
      <c r="F610" s="22"/>
      <c r="G610" s="22"/>
      <c r="H610" s="22"/>
      <c r="I610" s="63"/>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row>
    <row r="611" spans="2:32">
      <c r="B611" s="27"/>
      <c r="C611" s="12"/>
      <c r="D611" s="12"/>
      <c r="E611" s="27"/>
      <c r="F611" s="22"/>
      <c r="G611" s="22"/>
      <c r="H611" s="22"/>
      <c r="I611" s="63"/>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row>
    <row r="612" spans="2:32">
      <c r="B612" s="27"/>
      <c r="C612" s="12"/>
      <c r="D612" s="12"/>
      <c r="E612" s="27"/>
      <c r="F612" s="22"/>
      <c r="G612" s="22"/>
      <c r="H612" s="22"/>
      <c r="I612" s="63"/>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row>
    <row r="613" spans="2:32">
      <c r="B613" s="27"/>
      <c r="C613" s="12"/>
      <c r="D613" s="12"/>
      <c r="E613" s="27"/>
      <c r="F613" s="22"/>
      <c r="G613" s="22"/>
      <c r="H613" s="22"/>
      <c r="I613" s="63"/>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row>
    <row r="614" spans="2:32">
      <c r="B614" s="27"/>
      <c r="C614" s="12"/>
      <c r="D614" s="12"/>
      <c r="E614" s="27"/>
      <c r="F614" s="22"/>
      <c r="G614" s="22"/>
      <c r="H614" s="22"/>
      <c r="I614" s="63"/>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row>
    <row r="615" spans="2:32">
      <c r="B615" s="27"/>
      <c r="C615" s="12"/>
      <c r="D615" s="12"/>
      <c r="E615" s="27"/>
      <c r="F615" s="22"/>
      <c r="G615" s="22"/>
      <c r="H615" s="22"/>
      <c r="I615" s="63"/>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row>
    <row r="616" spans="2:32">
      <c r="B616" s="27"/>
      <c r="C616" s="12"/>
      <c r="D616" s="12"/>
      <c r="E616" s="27"/>
      <c r="F616" s="22"/>
      <c r="G616" s="22"/>
      <c r="H616" s="22"/>
      <c r="I616" s="63"/>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row>
    <row r="617" spans="2:32">
      <c r="B617" s="27"/>
      <c r="C617" s="12"/>
      <c r="D617" s="12"/>
      <c r="E617" s="27"/>
      <c r="F617" s="22"/>
      <c r="G617" s="22"/>
      <c r="H617" s="22"/>
      <c r="I617" s="63"/>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row>
    <row r="618" spans="2:32">
      <c r="B618" s="27"/>
      <c r="C618" s="12"/>
      <c r="D618" s="12"/>
      <c r="E618" s="27"/>
      <c r="F618" s="22"/>
      <c r="G618" s="22"/>
      <c r="H618" s="22"/>
      <c r="I618" s="63"/>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row>
    <row r="619" spans="2:32">
      <c r="B619" s="27"/>
      <c r="C619" s="12"/>
      <c r="D619" s="12"/>
      <c r="E619" s="27"/>
      <c r="F619" s="22"/>
      <c r="G619" s="22"/>
      <c r="H619" s="22"/>
      <c r="I619" s="63"/>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row>
    <row r="620" spans="2:32">
      <c r="B620" s="27"/>
      <c r="C620" s="12"/>
      <c r="D620" s="12"/>
      <c r="E620" s="27"/>
      <c r="F620" s="22"/>
      <c r="G620" s="22"/>
      <c r="H620" s="22"/>
      <c r="I620" s="63"/>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row>
    <row r="621" spans="2:32">
      <c r="B621" s="27"/>
      <c r="C621" s="12"/>
      <c r="D621" s="12"/>
      <c r="E621" s="27"/>
      <c r="F621" s="22"/>
      <c r="G621" s="22"/>
      <c r="H621" s="22"/>
      <c r="I621" s="63"/>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row>
    <row r="622" spans="2:32">
      <c r="B622" s="27"/>
      <c r="C622" s="12"/>
      <c r="D622" s="12"/>
      <c r="E622" s="27"/>
      <c r="F622" s="22"/>
      <c r="G622" s="22"/>
      <c r="H622" s="22"/>
      <c r="I622" s="63"/>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row>
    <row r="623" spans="2:32">
      <c r="B623" s="27"/>
      <c r="C623" s="12"/>
      <c r="D623" s="12"/>
      <c r="E623" s="27"/>
      <c r="F623" s="22"/>
      <c r="G623" s="22"/>
      <c r="H623" s="22"/>
      <c r="I623" s="63"/>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row>
    <row r="624" spans="2:32">
      <c r="B624" s="27"/>
      <c r="C624" s="12"/>
      <c r="D624" s="12"/>
      <c r="E624" s="27"/>
      <c r="F624" s="22"/>
      <c r="G624" s="22"/>
      <c r="H624" s="22"/>
      <c r="I624" s="63"/>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row>
    <row r="625" spans="2:32">
      <c r="B625" s="27"/>
      <c r="C625" s="12"/>
      <c r="D625" s="12"/>
      <c r="E625" s="27"/>
      <c r="F625" s="22"/>
      <c r="G625" s="22"/>
      <c r="H625" s="22"/>
      <c r="I625" s="63"/>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row>
    <row r="626" spans="2:32">
      <c r="B626" s="27"/>
      <c r="C626" s="12"/>
      <c r="D626" s="12"/>
      <c r="E626" s="27"/>
      <c r="F626" s="22"/>
      <c r="G626" s="22"/>
      <c r="H626" s="22"/>
      <c r="I626" s="63"/>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row>
    <row r="627" spans="2:32">
      <c r="B627" s="27"/>
      <c r="C627" s="12"/>
      <c r="D627" s="12"/>
      <c r="E627" s="27"/>
      <c r="F627" s="22"/>
      <c r="G627" s="22"/>
      <c r="H627" s="22"/>
      <c r="I627" s="63"/>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row>
    <row r="628" spans="2:32">
      <c r="B628" s="27"/>
      <c r="C628" s="12"/>
      <c r="D628" s="12"/>
      <c r="E628" s="27"/>
      <c r="F628" s="22"/>
      <c r="G628" s="22"/>
      <c r="H628" s="22"/>
      <c r="I628" s="63"/>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row>
    <row r="629" spans="2:32">
      <c r="B629" s="27"/>
      <c r="C629" s="12"/>
      <c r="D629" s="12"/>
      <c r="E629" s="27"/>
      <c r="F629" s="22"/>
      <c r="G629" s="22"/>
      <c r="H629" s="22"/>
      <c r="I629" s="63"/>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row>
    <row r="630" spans="2:32">
      <c r="B630" s="27"/>
      <c r="C630" s="12"/>
      <c r="D630" s="12"/>
      <c r="E630" s="27"/>
      <c r="F630" s="22"/>
      <c r="G630" s="22"/>
      <c r="H630" s="22"/>
      <c r="I630" s="63"/>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row>
    <row r="631" spans="2:32">
      <c r="B631" s="27"/>
      <c r="C631" s="12"/>
      <c r="D631" s="12"/>
      <c r="E631" s="27"/>
      <c r="F631" s="22"/>
      <c r="G631" s="22"/>
      <c r="H631" s="22"/>
      <c r="I631" s="63"/>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row>
    <row r="632" spans="2:32">
      <c r="B632" s="27"/>
      <c r="C632" s="12"/>
      <c r="D632" s="12"/>
      <c r="E632" s="27"/>
      <c r="F632" s="22"/>
      <c r="G632" s="22"/>
      <c r="H632" s="22"/>
      <c r="I632" s="63"/>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row>
    <row r="633" spans="2:32">
      <c r="B633" s="27"/>
      <c r="C633" s="12"/>
      <c r="D633" s="12"/>
      <c r="E633" s="27"/>
      <c r="F633" s="22"/>
      <c r="G633" s="22"/>
      <c r="H633" s="22"/>
      <c r="I633" s="63"/>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row>
    <row r="634" spans="2:32">
      <c r="B634" s="27"/>
      <c r="C634" s="12"/>
      <c r="D634" s="12"/>
      <c r="E634" s="27"/>
      <c r="F634" s="22"/>
      <c r="G634" s="22"/>
      <c r="H634" s="22"/>
      <c r="I634" s="63"/>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row>
    <row r="635" spans="2:32">
      <c r="B635" s="27"/>
      <c r="C635" s="12"/>
      <c r="D635" s="12"/>
      <c r="E635" s="27"/>
      <c r="F635" s="22"/>
      <c r="G635" s="22"/>
      <c r="H635" s="22"/>
      <c r="I635" s="63"/>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row>
    <row r="636" spans="2:32">
      <c r="B636" s="27"/>
      <c r="C636" s="12"/>
      <c r="D636" s="12"/>
      <c r="E636" s="27"/>
      <c r="F636" s="22"/>
      <c r="G636" s="22"/>
      <c r="H636" s="22"/>
      <c r="I636" s="63"/>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row>
    <row r="637" spans="2:32">
      <c r="B637" s="27"/>
      <c r="C637" s="12"/>
      <c r="D637" s="12"/>
      <c r="E637" s="27"/>
      <c r="F637" s="22"/>
      <c r="G637" s="22"/>
      <c r="H637" s="22"/>
      <c r="I637" s="63"/>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row>
    <row r="638" spans="2:32">
      <c r="B638" s="27"/>
      <c r="C638" s="12"/>
      <c r="D638" s="12"/>
      <c r="E638" s="27"/>
      <c r="F638" s="22"/>
      <c r="G638" s="22"/>
      <c r="H638" s="22"/>
      <c r="I638" s="63"/>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row>
    <row r="639" spans="2:32">
      <c r="B639" s="27"/>
      <c r="C639" s="12"/>
      <c r="D639" s="12"/>
      <c r="E639" s="27"/>
      <c r="F639" s="22"/>
      <c r="G639" s="22"/>
      <c r="H639" s="22"/>
      <c r="I639" s="63"/>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row>
    <row r="640" spans="2:32">
      <c r="B640" s="27"/>
      <c r="C640" s="12"/>
      <c r="D640" s="12"/>
      <c r="E640" s="27"/>
      <c r="F640" s="22"/>
      <c r="G640" s="22"/>
      <c r="H640" s="22"/>
      <c r="I640" s="63"/>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row>
    <row r="641" spans="2:32">
      <c r="B641" s="27"/>
      <c r="C641" s="12"/>
      <c r="D641" s="12"/>
      <c r="E641" s="27"/>
      <c r="F641" s="22"/>
      <c r="G641" s="22"/>
      <c r="H641" s="22"/>
      <c r="I641" s="63"/>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row>
    <row r="642" spans="2:32">
      <c r="B642" s="27"/>
      <c r="C642" s="12"/>
      <c r="D642" s="12"/>
      <c r="E642" s="27"/>
      <c r="F642" s="22"/>
      <c r="G642" s="22"/>
      <c r="H642" s="22"/>
      <c r="I642" s="63"/>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row>
    <row r="643" spans="2:32">
      <c r="B643" s="27"/>
      <c r="C643" s="12"/>
      <c r="D643" s="12"/>
      <c r="E643" s="27"/>
      <c r="F643" s="22"/>
      <c r="G643" s="22"/>
      <c r="H643" s="22"/>
      <c r="I643" s="63"/>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row>
    <row r="644" spans="2:32">
      <c r="B644" s="27"/>
      <c r="C644" s="12"/>
      <c r="D644" s="12"/>
      <c r="E644" s="27"/>
      <c r="F644" s="22"/>
      <c r="G644" s="22"/>
      <c r="H644" s="22"/>
      <c r="I644" s="63"/>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row>
    <row r="645" spans="2:32">
      <c r="B645" s="27"/>
      <c r="C645" s="12"/>
      <c r="D645" s="12"/>
      <c r="E645" s="27"/>
      <c r="F645" s="22"/>
      <c r="G645" s="22"/>
      <c r="H645" s="22"/>
      <c r="I645" s="63"/>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row>
    <row r="646" spans="2:32">
      <c r="B646" s="27"/>
      <c r="C646" s="12"/>
      <c r="D646" s="12"/>
      <c r="E646" s="27"/>
      <c r="F646" s="22"/>
      <c r="G646" s="22"/>
      <c r="H646" s="22"/>
      <c r="I646" s="63"/>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row>
    <row r="647" spans="2:32">
      <c r="B647" s="27"/>
      <c r="C647" s="12"/>
      <c r="D647" s="12"/>
      <c r="E647" s="27"/>
      <c r="F647" s="22"/>
      <c r="G647" s="22"/>
      <c r="H647" s="22"/>
      <c r="I647" s="63"/>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row>
    <row r="648" spans="2:32">
      <c r="B648" s="27"/>
      <c r="C648" s="12"/>
      <c r="D648" s="12"/>
      <c r="E648" s="27"/>
      <c r="F648" s="22"/>
      <c r="G648" s="22"/>
      <c r="H648" s="22"/>
      <c r="I648" s="63"/>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row>
    <row r="649" spans="2:32">
      <c r="B649" s="27"/>
      <c r="C649" s="12"/>
      <c r="D649" s="12"/>
      <c r="E649" s="27"/>
      <c r="F649" s="22"/>
      <c r="G649" s="22"/>
      <c r="H649" s="22"/>
      <c r="I649" s="63"/>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row>
    <row r="650" spans="2:32">
      <c r="B650" s="27"/>
      <c r="C650" s="12"/>
      <c r="D650" s="12"/>
      <c r="E650" s="27"/>
      <c r="F650" s="22"/>
      <c r="G650" s="22"/>
      <c r="H650" s="22"/>
      <c r="I650" s="63"/>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row>
    <row r="651" spans="2:32">
      <c r="B651" s="27"/>
      <c r="C651" s="12"/>
      <c r="D651" s="12"/>
      <c r="E651" s="27"/>
      <c r="F651" s="22"/>
      <c r="G651" s="22"/>
      <c r="H651" s="22"/>
      <c r="I651" s="63"/>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row>
    <row r="652" spans="2:32">
      <c r="B652" s="27"/>
      <c r="C652" s="12"/>
      <c r="D652" s="12"/>
      <c r="E652" s="27"/>
      <c r="F652" s="22"/>
      <c r="G652" s="22"/>
      <c r="H652" s="22"/>
      <c r="I652" s="63"/>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row>
    <row r="653" spans="2:32">
      <c r="B653" s="27"/>
      <c r="C653" s="12"/>
      <c r="D653" s="12"/>
      <c r="E653" s="27"/>
      <c r="F653" s="22"/>
      <c r="G653" s="22"/>
      <c r="H653" s="22"/>
      <c r="I653" s="63"/>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row>
    <row r="654" spans="2:32">
      <c r="B654" s="27"/>
      <c r="C654" s="12"/>
      <c r="D654" s="12"/>
      <c r="E654" s="27"/>
      <c r="F654" s="22"/>
      <c r="G654" s="22"/>
      <c r="H654" s="22"/>
      <c r="I654" s="63"/>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row>
    <row r="655" spans="2:32">
      <c r="B655" s="27"/>
      <c r="C655" s="12"/>
      <c r="D655" s="12"/>
      <c r="E655" s="27"/>
      <c r="F655" s="22"/>
      <c r="G655" s="22"/>
      <c r="H655" s="22"/>
      <c r="I655" s="63"/>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row>
    <row r="656" spans="2:32">
      <c r="B656" s="27"/>
      <c r="C656" s="12"/>
      <c r="D656" s="12"/>
      <c r="E656" s="27"/>
      <c r="F656" s="22"/>
      <c r="G656" s="22"/>
      <c r="H656" s="22"/>
      <c r="I656" s="63"/>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row>
    <row r="657" spans="2:32">
      <c r="B657" s="27"/>
      <c r="C657" s="12"/>
      <c r="D657" s="12"/>
      <c r="E657" s="27"/>
      <c r="F657" s="22"/>
      <c r="G657" s="22"/>
      <c r="H657" s="22"/>
      <c r="I657" s="63"/>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row>
    <row r="658" spans="2:32">
      <c r="B658" s="27"/>
      <c r="C658" s="12"/>
      <c r="D658" s="12"/>
      <c r="E658" s="27"/>
      <c r="F658" s="22"/>
      <c r="G658" s="22"/>
      <c r="H658" s="22"/>
      <c r="I658" s="63"/>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row>
    <row r="659" spans="2:32">
      <c r="B659" s="27"/>
      <c r="C659" s="12"/>
      <c r="D659" s="12"/>
      <c r="E659" s="27"/>
      <c r="F659" s="22"/>
      <c r="G659" s="22"/>
      <c r="H659" s="22"/>
      <c r="I659" s="63"/>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row>
    <row r="660" spans="2:32">
      <c r="B660" s="27"/>
      <c r="C660" s="12"/>
      <c r="D660" s="12"/>
      <c r="E660" s="27"/>
      <c r="F660" s="22"/>
      <c r="G660" s="22"/>
      <c r="H660" s="22"/>
      <c r="I660" s="63"/>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row>
    <row r="661" spans="2:32">
      <c r="B661" s="27"/>
      <c r="C661" s="12"/>
      <c r="D661" s="12"/>
      <c r="E661" s="27"/>
      <c r="F661" s="22"/>
      <c r="G661" s="22"/>
      <c r="H661" s="22"/>
      <c r="I661" s="63"/>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row>
    <row r="662" spans="2:32">
      <c r="B662" s="27"/>
      <c r="C662" s="12"/>
      <c r="D662" s="12"/>
      <c r="E662" s="27"/>
      <c r="F662" s="22"/>
      <c r="G662" s="22"/>
      <c r="H662" s="22"/>
      <c r="I662" s="63"/>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row>
    <row r="663" spans="2:32">
      <c r="B663" s="27"/>
      <c r="C663" s="12"/>
      <c r="D663" s="12"/>
      <c r="E663" s="27"/>
      <c r="F663" s="22"/>
      <c r="G663" s="22"/>
      <c r="H663" s="22"/>
      <c r="I663" s="63"/>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row>
    <row r="664" spans="2:32">
      <c r="B664" s="27"/>
      <c r="C664" s="12"/>
      <c r="D664" s="12"/>
      <c r="E664" s="27"/>
      <c r="F664" s="22"/>
      <c r="G664" s="22"/>
      <c r="H664" s="22"/>
      <c r="I664" s="63"/>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row>
    <row r="665" spans="2:32">
      <c r="B665" s="27"/>
      <c r="C665" s="12"/>
      <c r="D665" s="12"/>
      <c r="E665" s="27"/>
      <c r="F665" s="22"/>
      <c r="G665" s="22"/>
      <c r="H665" s="22"/>
      <c r="I665" s="63"/>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row>
    <row r="666" spans="2:32">
      <c r="B666" s="27"/>
      <c r="C666" s="12"/>
      <c r="D666" s="12"/>
      <c r="E666" s="27"/>
      <c r="F666" s="22"/>
      <c r="G666" s="22"/>
      <c r="H666" s="22"/>
      <c r="I666" s="63"/>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row>
    <row r="667" spans="2:32">
      <c r="B667" s="27"/>
      <c r="C667" s="12"/>
      <c r="D667" s="12"/>
      <c r="E667" s="27"/>
      <c r="F667" s="22"/>
      <c r="G667" s="22"/>
      <c r="H667" s="22"/>
      <c r="I667" s="63"/>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row>
    <row r="668" spans="2:32">
      <c r="B668" s="27"/>
      <c r="C668" s="12"/>
      <c r="D668" s="12"/>
      <c r="E668" s="27"/>
      <c r="F668" s="22"/>
      <c r="G668" s="22"/>
      <c r="H668" s="22"/>
      <c r="I668" s="63"/>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row>
    <row r="669" spans="2:32">
      <c r="B669" s="27"/>
      <c r="C669" s="12"/>
      <c r="D669" s="12"/>
      <c r="E669" s="27"/>
      <c r="F669" s="22"/>
      <c r="G669" s="22"/>
      <c r="H669" s="22"/>
      <c r="I669" s="63"/>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row>
    <row r="670" spans="2:32">
      <c r="B670" s="27"/>
      <c r="C670" s="12"/>
      <c r="D670" s="12"/>
      <c r="E670" s="27"/>
      <c r="F670" s="22"/>
      <c r="G670" s="22"/>
      <c r="H670" s="22"/>
      <c r="I670" s="63"/>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row>
    <row r="671" spans="2:32">
      <c r="B671" s="27"/>
      <c r="C671" s="12"/>
      <c r="D671" s="12"/>
      <c r="E671" s="27"/>
      <c r="F671" s="22"/>
      <c r="G671" s="22"/>
      <c r="H671" s="22"/>
      <c r="I671" s="63"/>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row>
    <row r="672" spans="2:32">
      <c r="B672" s="27"/>
      <c r="C672" s="12"/>
      <c r="D672" s="12"/>
      <c r="E672" s="27"/>
      <c r="F672" s="22"/>
      <c r="G672" s="22"/>
      <c r="H672" s="22"/>
      <c r="I672" s="63"/>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row>
    <row r="673" spans="2:32">
      <c r="B673" s="27"/>
      <c r="C673" s="12"/>
      <c r="D673" s="12"/>
      <c r="E673" s="27"/>
      <c r="F673" s="22"/>
      <c r="G673" s="22"/>
      <c r="H673" s="22"/>
      <c r="I673" s="63"/>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row>
    <row r="674" spans="2:32">
      <c r="B674" s="27"/>
      <c r="C674" s="12"/>
      <c r="D674" s="12"/>
      <c r="E674" s="27"/>
      <c r="F674" s="22"/>
      <c r="G674" s="22"/>
      <c r="H674" s="22"/>
      <c r="I674" s="63"/>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row>
    <row r="675" spans="2:32">
      <c r="B675" s="27"/>
      <c r="C675" s="12"/>
      <c r="D675" s="12"/>
      <c r="E675" s="27"/>
      <c r="F675" s="22"/>
      <c r="G675" s="22"/>
      <c r="H675" s="22"/>
      <c r="I675" s="63"/>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row>
    <row r="676" spans="2:32">
      <c r="B676" s="27"/>
      <c r="C676" s="12"/>
      <c r="D676" s="12"/>
      <c r="E676" s="27"/>
      <c r="F676" s="22"/>
      <c r="G676" s="22"/>
      <c r="H676" s="22"/>
      <c r="I676" s="63"/>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row>
    <row r="677" spans="2:32">
      <c r="B677" s="27"/>
      <c r="C677" s="12"/>
      <c r="D677" s="12"/>
      <c r="E677" s="27"/>
      <c r="F677" s="22"/>
      <c r="G677" s="22"/>
      <c r="H677" s="22"/>
      <c r="I677" s="63"/>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row>
    <row r="678" spans="2:32">
      <c r="B678" s="27"/>
      <c r="C678" s="12"/>
      <c r="D678" s="12"/>
      <c r="E678" s="27"/>
      <c r="F678" s="22"/>
      <c r="G678" s="22"/>
      <c r="H678" s="22"/>
      <c r="I678" s="63"/>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row>
    <row r="679" spans="2:32">
      <c r="B679" s="27"/>
      <c r="C679" s="12"/>
      <c r="D679" s="12"/>
      <c r="E679" s="27"/>
      <c r="F679" s="22"/>
      <c r="G679" s="22"/>
      <c r="H679" s="22"/>
      <c r="I679" s="63"/>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row>
    <row r="680" spans="2:32">
      <c r="B680" s="27"/>
      <c r="C680" s="12"/>
      <c r="D680" s="12"/>
      <c r="E680" s="27"/>
      <c r="F680" s="22"/>
      <c r="G680" s="22"/>
      <c r="H680" s="22"/>
      <c r="I680" s="63"/>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row>
    <row r="681" spans="2:32">
      <c r="B681" s="27"/>
      <c r="C681" s="12"/>
      <c r="D681" s="12"/>
      <c r="E681" s="27"/>
      <c r="F681" s="22"/>
      <c r="G681" s="22"/>
      <c r="H681" s="22"/>
      <c r="I681" s="63"/>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row>
    <row r="682" spans="2:32">
      <c r="B682" s="27"/>
      <c r="C682" s="12"/>
      <c r="D682" s="12"/>
      <c r="E682" s="27"/>
      <c r="F682" s="22"/>
      <c r="G682" s="22"/>
      <c r="H682" s="22"/>
      <c r="I682" s="63"/>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row>
    <row r="683" spans="2:32">
      <c r="B683" s="27"/>
      <c r="C683" s="12"/>
      <c r="D683" s="12"/>
      <c r="E683" s="27"/>
      <c r="F683" s="22"/>
      <c r="G683" s="22"/>
      <c r="H683" s="22"/>
      <c r="I683" s="63"/>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row>
    <row r="684" spans="2:32">
      <c r="B684" s="27"/>
      <c r="C684" s="12"/>
      <c r="D684" s="12"/>
      <c r="E684" s="27"/>
      <c r="F684" s="22"/>
      <c r="G684" s="22"/>
      <c r="H684" s="22"/>
      <c r="I684" s="63"/>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row>
    <row r="685" spans="2:32">
      <c r="B685" s="27"/>
      <c r="C685" s="12"/>
      <c r="D685" s="12"/>
      <c r="E685" s="27"/>
      <c r="F685" s="22"/>
      <c r="G685" s="22"/>
      <c r="H685" s="22"/>
      <c r="I685" s="63"/>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row>
    <row r="686" spans="2:32">
      <c r="B686" s="27"/>
      <c r="C686" s="12"/>
      <c r="D686" s="12"/>
      <c r="E686" s="27"/>
      <c r="F686" s="22"/>
      <c r="G686" s="22"/>
      <c r="H686" s="22"/>
      <c r="I686" s="63"/>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row>
    <row r="687" spans="2:32">
      <c r="B687" s="27"/>
      <c r="C687" s="12"/>
      <c r="D687" s="12"/>
      <c r="E687" s="27"/>
      <c r="F687" s="22"/>
      <c r="G687" s="22"/>
      <c r="H687" s="22"/>
      <c r="I687" s="63"/>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row>
    <row r="688" spans="2:32">
      <c r="B688" s="27"/>
      <c r="C688" s="12"/>
      <c r="D688" s="12"/>
      <c r="E688" s="27"/>
      <c r="F688" s="22"/>
      <c r="G688" s="22"/>
      <c r="H688" s="22"/>
      <c r="I688" s="63"/>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row>
    <row r="689" spans="2:32">
      <c r="B689" s="27"/>
      <c r="C689" s="12"/>
      <c r="D689" s="12"/>
      <c r="E689" s="27"/>
      <c r="F689" s="22"/>
      <c r="G689" s="22"/>
      <c r="H689" s="22"/>
      <c r="I689" s="63"/>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row>
    <row r="690" spans="2:32">
      <c r="B690" s="27"/>
      <c r="C690" s="12"/>
      <c r="D690" s="12"/>
      <c r="E690" s="27"/>
      <c r="F690" s="22"/>
      <c r="G690" s="22"/>
      <c r="H690" s="22"/>
      <c r="I690" s="63"/>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row>
    <row r="691" spans="2:32">
      <c r="B691" s="27"/>
      <c r="C691" s="12"/>
      <c r="D691" s="12"/>
      <c r="E691" s="27"/>
      <c r="F691" s="22"/>
      <c r="G691" s="22"/>
      <c r="H691" s="22"/>
      <c r="I691" s="63"/>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row>
    <row r="692" spans="2:32">
      <c r="B692" s="27"/>
      <c r="C692" s="12"/>
      <c r="D692" s="12"/>
      <c r="E692" s="27"/>
      <c r="F692" s="22"/>
      <c r="G692" s="22"/>
      <c r="H692" s="22"/>
      <c r="I692" s="63"/>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row>
    <row r="693" spans="2:32">
      <c r="B693" s="27"/>
      <c r="C693" s="12"/>
      <c r="D693" s="12"/>
      <c r="E693" s="27"/>
      <c r="F693" s="22"/>
      <c r="G693" s="22"/>
      <c r="H693" s="22"/>
      <c r="I693" s="63"/>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row>
    <row r="694" spans="2:32">
      <c r="B694" s="27"/>
      <c r="C694" s="12"/>
      <c r="D694" s="12"/>
      <c r="E694" s="27"/>
      <c r="F694" s="22"/>
      <c r="G694" s="22"/>
      <c r="H694" s="22"/>
      <c r="I694" s="63"/>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row>
    <row r="695" spans="2:32">
      <c r="B695" s="27"/>
      <c r="C695" s="12"/>
      <c r="D695" s="12"/>
      <c r="E695" s="27"/>
      <c r="F695" s="22"/>
      <c r="G695" s="22"/>
      <c r="H695" s="22"/>
      <c r="I695" s="63"/>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row>
    <row r="696" spans="2:32">
      <c r="B696" s="27"/>
      <c r="C696" s="12"/>
      <c r="D696" s="12"/>
      <c r="E696" s="27"/>
      <c r="F696" s="22"/>
      <c r="G696" s="22"/>
      <c r="H696" s="22"/>
      <c r="I696" s="63"/>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row>
    <row r="697" spans="2:32">
      <c r="B697" s="27"/>
      <c r="C697" s="12"/>
      <c r="D697" s="12"/>
      <c r="E697" s="27"/>
      <c r="F697" s="22"/>
      <c r="G697" s="22"/>
      <c r="H697" s="22"/>
      <c r="I697" s="63"/>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row>
    <row r="698" spans="2:32">
      <c r="B698" s="27"/>
      <c r="C698" s="12"/>
      <c r="D698" s="12"/>
      <c r="E698" s="27"/>
      <c r="F698" s="22"/>
      <c r="G698" s="22"/>
      <c r="H698" s="22"/>
      <c r="I698" s="63"/>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row>
    <row r="699" spans="2:32">
      <c r="B699" s="27"/>
      <c r="C699" s="12"/>
      <c r="D699" s="12"/>
      <c r="E699" s="27"/>
      <c r="F699" s="22"/>
      <c r="G699" s="22"/>
      <c r="H699" s="22"/>
      <c r="I699" s="63"/>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row>
    <row r="700" spans="2:32">
      <c r="B700" s="27"/>
      <c r="C700" s="12"/>
      <c r="D700" s="12"/>
      <c r="E700" s="27"/>
      <c r="F700" s="22"/>
      <c r="G700" s="22"/>
      <c r="H700" s="22"/>
      <c r="I700" s="63"/>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row>
    <row r="701" spans="2:32">
      <c r="B701" s="27"/>
      <c r="C701" s="12"/>
      <c r="D701" s="12"/>
      <c r="E701" s="27"/>
      <c r="F701" s="22"/>
      <c r="G701" s="22"/>
      <c r="H701" s="22"/>
      <c r="I701" s="63"/>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row>
    <row r="702" spans="2:32">
      <c r="B702" s="27"/>
      <c r="C702" s="12"/>
      <c r="D702" s="12"/>
      <c r="E702" s="27"/>
      <c r="F702" s="22"/>
      <c r="G702" s="22"/>
      <c r="H702" s="22"/>
      <c r="I702" s="63"/>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row>
    <row r="703" spans="2:32">
      <c r="B703" s="27"/>
      <c r="C703" s="12"/>
      <c r="D703" s="12"/>
      <c r="E703" s="27"/>
      <c r="F703" s="22"/>
      <c r="G703" s="22"/>
      <c r="H703" s="22"/>
      <c r="I703" s="63"/>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row>
    <row r="704" spans="2:32">
      <c r="B704" s="27"/>
      <c r="C704" s="12"/>
      <c r="D704" s="12"/>
      <c r="E704" s="27"/>
      <c r="F704" s="22"/>
      <c r="G704" s="22"/>
      <c r="H704" s="22"/>
      <c r="I704" s="63"/>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row>
    <row r="705" spans="2:32">
      <c r="B705" s="27"/>
      <c r="C705" s="12"/>
      <c r="D705" s="12"/>
      <c r="E705" s="27"/>
      <c r="F705" s="22"/>
      <c r="G705" s="22"/>
      <c r="H705" s="22"/>
      <c r="I705" s="63"/>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row>
    <row r="706" spans="2:32">
      <c r="B706" s="27"/>
      <c r="C706" s="12"/>
      <c r="D706" s="12"/>
      <c r="E706" s="27"/>
      <c r="F706" s="22"/>
      <c r="G706" s="22"/>
      <c r="H706" s="22"/>
      <c r="I706" s="63"/>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row>
    <row r="707" spans="2:32">
      <c r="B707" s="27"/>
      <c r="C707" s="12"/>
      <c r="D707" s="12"/>
      <c r="E707" s="27"/>
      <c r="F707" s="22"/>
      <c r="G707" s="22"/>
      <c r="H707" s="22"/>
      <c r="I707" s="63"/>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row>
    <row r="708" spans="2:32">
      <c r="B708" s="27"/>
      <c r="C708" s="12"/>
      <c r="D708" s="12"/>
      <c r="E708" s="27"/>
      <c r="F708" s="22"/>
      <c r="G708" s="22"/>
      <c r="H708" s="22"/>
      <c r="I708" s="63"/>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row>
    <row r="709" spans="2:32">
      <c r="B709" s="27"/>
      <c r="C709" s="12"/>
      <c r="D709" s="12"/>
      <c r="E709" s="27"/>
      <c r="F709" s="22"/>
      <c r="G709" s="22"/>
      <c r="H709" s="22"/>
      <c r="I709" s="63"/>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row>
    <row r="710" spans="2:32">
      <c r="B710" s="27"/>
      <c r="C710" s="12"/>
      <c r="D710" s="12"/>
      <c r="E710" s="27"/>
      <c r="F710" s="22"/>
      <c r="G710" s="22"/>
      <c r="H710" s="22"/>
      <c r="I710" s="63"/>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row>
    <row r="711" spans="2:32">
      <c r="B711" s="27"/>
      <c r="C711" s="12"/>
      <c r="D711" s="12"/>
      <c r="E711" s="27"/>
      <c r="F711" s="22"/>
      <c r="G711" s="22"/>
      <c r="H711" s="22"/>
      <c r="I711" s="63"/>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row>
    <row r="712" spans="2:32">
      <c r="B712" s="27"/>
      <c r="C712" s="12"/>
      <c r="D712" s="12"/>
      <c r="E712" s="27"/>
      <c r="F712" s="22"/>
      <c r="G712" s="22"/>
      <c r="H712" s="22"/>
      <c r="I712" s="63"/>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row>
    <row r="713" spans="2:32">
      <c r="B713" s="27"/>
      <c r="C713" s="12"/>
      <c r="D713" s="12"/>
      <c r="E713" s="27"/>
      <c r="F713" s="22"/>
      <c r="G713" s="22"/>
      <c r="H713" s="22"/>
      <c r="I713" s="63"/>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row>
    <row r="714" spans="2:32">
      <c r="B714" s="27"/>
      <c r="C714" s="12"/>
      <c r="D714" s="12"/>
      <c r="E714" s="27"/>
      <c r="F714" s="22"/>
      <c r="G714" s="22"/>
      <c r="H714" s="22"/>
      <c r="I714" s="63"/>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row>
    <row r="715" spans="2:32">
      <c r="B715" s="27"/>
      <c r="C715" s="12"/>
      <c r="D715" s="12"/>
      <c r="E715" s="27"/>
      <c r="F715" s="22"/>
      <c r="G715" s="22"/>
      <c r="H715" s="22"/>
      <c r="I715" s="63"/>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row>
    <row r="716" spans="2:32">
      <c r="B716" s="27"/>
      <c r="C716" s="12"/>
      <c r="D716" s="12"/>
      <c r="E716" s="27"/>
      <c r="F716" s="22"/>
      <c r="G716" s="22"/>
      <c r="H716" s="22"/>
      <c r="I716" s="63"/>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row>
    <row r="717" spans="2:32">
      <c r="B717" s="27"/>
      <c r="C717" s="12"/>
      <c r="D717" s="12"/>
      <c r="E717" s="27"/>
      <c r="F717" s="22"/>
      <c r="G717" s="22"/>
      <c r="H717" s="22"/>
      <c r="I717" s="63"/>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row>
    <row r="718" spans="2:32">
      <c r="B718" s="27"/>
      <c r="C718" s="12"/>
      <c r="D718" s="12"/>
      <c r="E718" s="27"/>
      <c r="F718" s="22"/>
      <c r="G718" s="22"/>
      <c r="H718" s="22"/>
      <c r="I718" s="63"/>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row>
    <row r="719" spans="2:32">
      <c r="B719" s="27"/>
      <c r="C719" s="12"/>
      <c r="D719" s="12"/>
      <c r="E719" s="27"/>
      <c r="F719" s="22"/>
      <c r="G719" s="22"/>
      <c r="H719" s="22"/>
      <c r="I719" s="63"/>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row>
    <row r="720" spans="2:32">
      <c r="B720" s="27"/>
      <c r="C720" s="12"/>
      <c r="D720" s="12"/>
      <c r="E720" s="27"/>
      <c r="F720" s="22"/>
      <c r="G720" s="22"/>
      <c r="H720" s="22"/>
      <c r="I720" s="63"/>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row>
    <row r="721" spans="2:32">
      <c r="B721" s="27"/>
      <c r="C721" s="12"/>
      <c r="D721" s="12"/>
      <c r="E721" s="27"/>
      <c r="F721" s="22"/>
      <c r="G721" s="22"/>
      <c r="H721" s="22"/>
      <c r="I721" s="63"/>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row>
    <row r="722" spans="2:32">
      <c r="B722" s="27"/>
      <c r="C722" s="12"/>
      <c r="D722" s="12"/>
      <c r="E722" s="27"/>
      <c r="F722" s="22"/>
      <c r="G722" s="22"/>
      <c r="H722" s="22"/>
      <c r="I722" s="63"/>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row>
    <row r="723" spans="2:32">
      <c r="B723" s="27"/>
      <c r="C723" s="12"/>
      <c r="D723" s="12"/>
      <c r="E723" s="27"/>
      <c r="F723" s="22"/>
      <c r="G723" s="22"/>
      <c r="H723" s="22"/>
      <c r="I723" s="63"/>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row>
    <row r="724" spans="2:32">
      <c r="B724" s="27"/>
      <c r="C724" s="12"/>
      <c r="D724" s="12"/>
      <c r="E724" s="27"/>
      <c r="F724" s="22"/>
      <c r="G724" s="22"/>
      <c r="H724" s="22"/>
      <c r="I724" s="63"/>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row>
    <row r="725" spans="2:32">
      <c r="B725" s="27"/>
      <c r="C725" s="12"/>
      <c r="D725" s="12"/>
      <c r="E725" s="27"/>
      <c r="F725" s="22"/>
      <c r="G725" s="22"/>
      <c r="H725" s="22"/>
      <c r="I725" s="63"/>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row>
    <row r="726" spans="2:32">
      <c r="B726" s="27"/>
      <c r="C726" s="12"/>
      <c r="D726" s="12"/>
      <c r="E726" s="27"/>
      <c r="F726" s="22"/>
      <c r="G726" s="22"/>
      <c r="H726" s="22"/>
      <c r="I726" s="63"/>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row>
    <row r="727" spans="2:32">
      <c r="B727" s="27"/>
      <c r="C727" s="12"/>
      <c r="D727" s="12"/>
      <c r="E727" s="27"/>
      <c r="F727" s="22"/>
      <c r="G727" s="22"/>
      <c r="H727" s="22"/>
      <c r="I727" s="63"/>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row>
    <row r="728" spans="2:32">
      <c r="B728" s="27"/>
      <c r="C728" s="12"/>
      <c r="D728" s="12"/>
      <c r="E728" s="27"/>
      <c r="F728" s="22"/>
      <c r="G728" s="22"/>
      <c r="H728" s="22"/>
      <c r="I728" s="63"/>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row>
    <row r="729" spans="2:32">
      <c r="B729" s="27"/>
      <c r="C729" s="12"/>
      <c r="D729" s="12"/>
      <c r="E729" s="27"/>
      <c r="F729" s="22"/>
      <c r="G729" s="22"/>
      <c r="H729" s="22"/>
      <c r="I729" s="63"/>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row>
    <row r="730" spans="2:32">
      <c r="B730" s="27"/>
      <c r="C730" s="12"/>
      <c r="D730" s="12"/>
      <c r="E730" s="27"/>
      <c r="F730" s="22"/>
      <c r="G730" s="22"/>
      <c r="H730" s="22"/>
      <c r="I730" s="63"/>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row>
    <row r="731" spans="2:32">
      <c r="B731" s="27"/>
      <c r="C731" s="12"/>
      <c r="D731" s="12"/>
      <c r="E731" s="27"/>
      <c r="F731" s="22"/>
      <c r="G731" s="22"/>
      <c r="H731" s="22"/>
      <c r="I731" s="63"/>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row>
    <row r="732" spans="2:32">
      <c r="B732" s="27"/>
      <c r="C732" s="12"/>
      <c r="D732" s="12"/>
      <c r="E732" s="27"/>
      <c r="F732" s="22"/>
      <c r="G732" s="22"/>
      <c r="H732" s="22"/>
      <c r="I732" s="63"/>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row>
    <row r="733" spans="2:32">
      <c r="B733" s="27"/>
      <c r="C733" s="12"/>
      <c r="D733" s="12"/>
      <c r="E733" s="27"/>
      <c r="F733" s="22"/>
      <c r="G733" s="22"/>
      <c r="H733" s="22"/>
      <c r="I733" s="63"/>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row>
    <row r="734" spans="2:32">
      <c r="B734" s="27"/>
      <c r="C734" s="12"/>
      <c r="D734" s="12"/>
      <c r="E734" s="27"/>
      <c r="F734" s="22"/>
      <c r="G734" s="22"/>
      <c r="H734" s="22"/>
      <c r="I734" s="63"/>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row>
    <row r="735" spans="2:32">
      <c r="B735" s="27"/>
      <c r="C735" s="12"/>
      <c r="D735" s="12"/>
      <c r="E735" s="27"/>
      <c r="F735" s="22"/>
      <c r="G735" s="22"/>
      <c r="H735" s="22"/>
      <c r="I735" s="63"/>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row>
    <row r="736" spans="2:32">
      <c r="B736" s="27"/>
      <c r="C736" s="12"/>
      <c r="D736" s="12"/>
      <c r="E736" s="27"/>
      <c r="F736" s="22"/>
      <c r="G736" s="22"/>
      <c r="H736" s="22"/>
      <c r="I736" s="63"/>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row>
    <row r="737" spans="2:32">
      <c r="B737" s="27"/>
      <c r="C737" s="12"/>
      <c r="D737" s="12"/>
      <c r="E737" s="27"/>
      <c r="F737" s="22"/>
      <c r="G737" s="22"/>
      <c r="H737" s="22"/>
      <c r="I737" s="63"/>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row>
    <row r="738" spans="2:32">
      <c r="B738" s="27"/>
      <c r="C738" s="12"/>
      <c r="D738" s="12"/>
      <c r="E738" s="27"/>
      <c r="F738" s="22"/>
      <c r="G738" s="22"/>
      <c r="H738" s="22"/>
      <c r="I738" s="63"/>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row>
    <row r="739" spans="2:32">
      <c r="B739" s="27"/>
      <c r="C739" s="12"/>
      <c r="D739" s="12"/>
      <c r="E739" s="27"/>
      <c r="F739" s="22"/>
      <c r="G739" s="22"/>
      <c r="H739" s="22"/>
      <c r="I739" s="63"/>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row>
    <row r="740" spans="2:32">
      <c r="B740" s="27"/>
      <c r="C740" s="12"/>
      <c r="D740" s="12"/>
      <c r="E740" s="27"/>
      <c r="F740" s="22"/>
      <c r="G740" s="22"/>
      <c r="H740" s="22"/>
      <c r="I740" s="63"/>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row>
    <row r="741" spans="2:32">
      <c r="B741" s="27"/>
      <c r="C741" s="12"/>
      <c r="D741" s="12"/>
      <c r="E741" s="27"/>
      <c r="F741" s="22"/>
      <c r="G741" s="22"/>
      <c r="H741" s="22"/>
      <c r="I741" s="63"/>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row>
    <row r="742" spans="2:32">
      <c r="B742" s="27"/>
      <c r="C742" s="12"/>
      <c r="D742" s="12"/>
      <c r="E742" s="27"/>
      <c r="F742" s="22"/>
      <c r="G742" s="22"/>
      <c r="H742" s="22"/>
      <c r="I742" s="63"/>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row>
    <row r="743" spans="2:32">
      <c r="B743" s="27"/>
      <c r="C743" s="12"/>
      <c r="D743" s="12"/>
      <c r="E743" s="27"/>
      <c r="F743" s="22"/>
      <c r="G743" s="22"/>
      <c r="H743" s="22"/>
      <c r="I743" s="63"/>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row>
    <row r="744" spans="2:32">
      <c r="B744" s="27"/>
      <c r="C744" s="12"/>
      <c r="D744" s="12"/>
      <c r="E744" s="27"/>
      <c r="F744" s="22"/>
      <c r="G744" s="22"/>
      <c r="H744" s="22"/>
      <c r="I744" s="63"/>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row>
    <row r="745" spans="2:32">
      <c r="B745" s="27"/>
      <c r="C745" s="12"/>
      <c r="D745" s="12"/>
      <c r="E745" s="27"/>
      <c r="F745" s="22"/>
      <c r="G745" s="22"/>
      <c r="H745" s="22"/>
      <c r="I745" s="63"/>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row>
    <row r="746" spans="2:32">
      <c r="B746" s="27"/>
      <c r="C746" s="12"/>
      <c r="D746" s="12"/>
      <c r="E746" s="27"/>
      <c r="F746" s="22"/>
      <c r="G746" s="22"/>
      <c r="H746" s="22"/>
      <c r="I746" s="63"/>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row>
    <row r="747" spans="2:32">
      <c r="B747" s="27"/>
      <c r="C747" s="12"/>
      <c r="D747" s="12"/>
      <c r="E747" s="27"/>
      <c r="F747" s="22"/>
      <c r="G747" s="22"/>
      <c r="H747" s="22"/>
      <c r="I747" s="63"/>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row>
    <row r="748" spans="2:32">
      <c r="B748" s="27"/>
      <c r="C748" s="12"/>
      <c r="D748" s="12"/>
      <c r="E748" s="27"/>
      <c r="F748" s="22"/>
      <c r="G748" s="22"/>
      <c r="H748" s="22"/>
      <c r="I748" s="63"/>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row>
    <row r="749" spans="2:32">
      <c r="B749" s="27"/>
      <c r="C749" s="12"/>
      <c r="D749" s="12"/>
      <c r="E749" s="27"/>
      <c r="F749" s="22"/>
      <c r="G749" s="22"/>
      <c r="H749" s="22"/>
      <c r="I749" s="63"/>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row>
    <row r="750" spans="2:32">
      <c r="B750" s="27"/>
      <c r="C750" s="12"/>
      <c r="D750" s="12"/>
      <c r="E750" s="27"/>
      <c r="F750" s="22"/>
      <c r="G750" s="22"/>
      <c r="H750" s="22"/>
      <c r="I750" s="63"/>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row>
    <row r="751" spans="2:32">
      <c r="B751" s="27"/>
      <c r="C751" s="12"/>
      <c r="D751" s="12"/>
      <c r="E751" s="27"/>
      <c r="F751" s="22"/>
      <c r="G751" s="22"/>
      <c r="H751" s="22"/>
      <c r="I751" s="63"/>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row>
    <row r="752" spans="2:32">
      <c r="B752" s="27"/>
      <c r="C752" s="12"/>
      <c r="D752" s="12"/>
      <c r="E752" s="27"/>
      <c r="F752" s="22"/>
      <c r="G752" s="22"/>
      <c r="H752" s="22"/>
      <c r="I752" s="63"/>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row>
    <row r="753" spans="2:32">
      <c r="B753" s="27"/>
      <c r="C753" s="12"/>
      <c r="D753" s="12"/>
      <c r="E753" s="27"/>
      <c r="F753" s="22"/>
      <c r="G753" s="22"/>
      <c r="H753" s="22"/>
      <c r="I753" s="63"/>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row>
    <row r="754" spans="2:32">
      <c r="B754" s="27"/>
      <c r="C754" s="12"/>
      <c r="D754" s="12"/>
      <c r="E754" s="27"/>
      <c r="F754" s="22"/>
      <c r="G754" s="22"/>
      <c r="H754" s="22"/>
      <c r="I754" s="63"/>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row>
    <row r="755" spans="2:32">
      <c r="B755" s="27"/>
      <c r="C755" s="12"/>
      <c r="D755" s="12"/>
      <c r="E755" s="27"/>
      <c r="F755" s="22"/>
      <c r="G755" s="22"/>
      <c r="H755" s="22"/>
      <c r="I755" s="63"/>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row>
    <row r="756" spans="2:32">
      <c r="B756" s="27"/>
      <c r="C756" s="12"/>
      <c r="D756" s="12"/>
      <c r="E756" s="27"/>
      <c r="F756" s="22"/>
      <c r="G756" s="22"/>
      <c r="H756" s="22"/>
      <c r="I756" s="63"/>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row>
    <row r="757" spans="2:32">
      <c r="B757" s="27"/>
      <c r="C757" s="12"/>
      <c r="D757" s="12"/>
      <c r="E757" s="27"/>
      <c r="F757" s="22"/>
      <c r="G757" s="22"/>
      <c r="H757" s="22"/>
      <c r="I757" s="63"/>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row>
    <row r="758" spans="2:32">
      <c r="B758" s="27"/>
      <c r="C758" s="12"/>
      <c r="D758" s="12"/>
      <c r="E758" s="27"/>
      <c r="F758" s="22"/>
      <c r="G758" s="22"/>
      <c r="H758" s="22"/>
      <c r="I758" s="63"/>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row>
    <row r="759" spans="2:32">
      <c r="B759" s="27"/>
      <c r="C759" s="12"/>
      <c r="D759" s="12"/>
      <c r="E759" s="27"/>
      <c r="F759" s="22"/>
      <c r="G759" s="22"/>
      <c r="H759" s="22"/>
      <c r="I759" s="63"/>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row>
    <row r="760" spans="2:32">
      <c r="B760" s="27"/>
      <c r="C760" s="12"/>
      <c r="D760" s="12"/>
      <c r="E760" s="27"/>
      <c r="F760" s="22"/>
      <c r="G760" s="22"/>
      <c r="H760" s="22"/>
      <c r="I760" s="63"/>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row>
    <row r="761" spans="2:32">
      <c r="B761" s="27"/>
      <c r="C761" s="12"/>
      <c r="D761" s="12"/>
      <c r="E761" s="27"/>
      <c r="F761" s="22"/>
      <c r="G761" s="22"/>
      <c r="H761" s="22"/>
      <c r="I761" s="63"/>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row>
    <row r="762" spans="2:32">
      <c r="B762" s="27"/>
      <c r="C762" s="12"/>
      <c r="D762" s="12"/>
      <c r="E762" s="27"/>
      <c r="F762" s="22"/>
      <c r="G762" s="22"/>
      <c r="H762" s="22"/>
      <c r="I762" s="63"/>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row>
    <row r="763" spans="2:32">
      <c r="B763" s="27"/>
      <c r="C763" s="12"/>
      <c r="D763" s="12"/>
      <c r="E763" s="27"/>
      <c r="F763" s="22"/>
      <c r="G763" s="22"/>
      <c r="H763" s="22"/>
      <c r="I763" s="63"/>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row>
    <row r="764" spans="2:32">
      <c r="B764" s="27"/>
      <c r="C764" s="12"/>
      <c r="D764" s="12"/>
      <c r="E764" s="27"/>
      <c r="F764" s="22"/>
      <c r="G764" s="22"/>
      <c r="H764" s="22"/>
      <c r="I764" s="63"/>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row>
    <row r="765" spans="2:32">
      <c r="B765" s="27"/>
      <c r="C765" s="12"/>
      <c r="D765" s="12"/>
      <c r="E765" s="27"/>
      <c r="F765" s="22"/>
      <c r="G765" s="22"/>
      <c r="H765" s="22"/>
      <c r="I765" s="63"/>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row>
    <row r="766" spans="2:32">
      <c r="B766" s="27"/>
      <c r="C766" s="12"/>
      <c r="D766" s="12"/>
      <c r="E766" s="27"/>
      <c r="F766" s="22"/>
      <c r="G766" s="22"/>
      <c r="H766" s="22"/>
      <c r="I766" s="63"/>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row>
    <row r="767" spans="2:32">
      <c r="B767" s="27"/>
      <c r="C767" s="12"/>
      <c r="D767" s="12"/>
      <c r="E767" s="27"/>
      <c r="F767" s="22"/>
      <c r="G767" s="22"/>
      <c r="H767" s="22"/>
      <c r="I767" s="63"/>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row>
    <row r="768" spans="2:32">
      <c r="B768" s="27"/>
      <c r="C768" s="12"/>
      <c r="D768" s="12"/>
      <c r="E768" s="27"/>
      <c r="F768" s="22"/>
      <c r="G768" s="22"/>
      <c r="H768" s="22"/>
      <c r="I768" s="63"/>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row>
    <row r="769" spans="2:32">
      <c r="B769" s="27"/>
      <c r="C769" s="12"/>
      <c r="D769" s="12"/>
      <c r="E769" s="27"/>
      <c r="F769" s="22"/>
      <c r="G769" s="22"/>
      <c r="H769" s="22"/>
      <c r="I769" s="63"/>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row>
    <row r="770" spans="2:32">
      <c r="B770" s="27"/>
      <c r="C770" s="12"/>
      <c r="D770" s="12"/>
      <c r="E770" s="27"/>
      <c r="F770" s="22"/>
      <c r="G770" s="22"/>
      <c r="H770" s="22"/>
      <c r="I770" s="63"/>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row>
    <row r="771" spans="2:32">
      <c r="B771" s="27"/>
      <c r="C771" s="12"/>
      <c r="D771" s="12"/>
      <c r="E771" s="27"/>
      <c r="F771" s="22"/>
      <c r="G771" s="22"/>
      <c r="H771" s="22"/>
      <c r="I771" s="63"/>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row>
    <row r="772" spans="2:32">
      <c r="B772" s="27"/>
      <c r="C772" s="12"/>
      <c r="D772" s="12"/>
      <c r="E772" s="27"/>
      <c r="F772" s="22"/>
      <c r="G772" s="22"/>
      <c r="H772" s="22"/>
      <c r="I772" s="63"/>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row>
    <row r="773" spans="2:32">
      <c r="B773" s="27"/>
      <c r="C773" s="12"/>
      <c r="D773" s="12"/>
      <c r="E773" s="27"/>
      <c r="F773" s="22"/>
      <c r="G773" s="22"/>
      <c r="H773" s="22"/>
      <c r="I773" s="63"/>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row>
    <row r="774" spans="2:32">
      <c r="B774" s="27"/>
      <c r="C774" s="12"/>
      <c r="D774" s="12"/>
      <c r="E774" s="27"/>
      <c r="F774" s="22"/>
      <c r="G774" s="22"/>
      <c r="H774" s="22"/>
      <c r="I774" s="63"/>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row>
    <row r="775" spans="2:32">
      <c r="B775" s="27"/>
      <c r="C775" s="12"/>
      <c r="D775" s="12"/>
      <c r="E775" s="27"/>
      <c r="F775" s="22"/>
      <c r="G775" s="22"/>
      <c r="H775" s="22"/>
      <c r="I775" s="63"/>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row>
    <row r="776" spans="2:32">
      <c r="B776" s="27"/>
      <c r="C776" s="12"/>
      <c r="D776" s="12"/>
      <c r="E776" s="27"/>
      <c r="F776" s="22"/>
      <c r="G776" s="22"/>
      <c r="H776" s="22"/>
      <c r="I776" s="63"/>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row>
    <row r="777" spans="2:32">
      <c r="B777" s="27"/>
      <c r="C777" s="12"/>
      <c r="D777" s="12"/>
      <c r="E777" s="27"/>
      <c r="F777" s="22"/>
      <c r="G777" s="22"/>
      <c r="H777" s="22"/>
      <c r="I777" s="63"/>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row>
    <row r="778" spans="2:32">
      <c r="B778" s="27"/>
      <c r="C778" s="12"/>
      <c r="D778" s="12"/>
      <c r="E778" s="27"/>
      <c r="F778" s="22"/>
      <c r="G778" s="22"/>
      <c r="H778" s="22"/>
      <c r="I778" s="63"/>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row>
    <row r="779" spans="2:32">
      <c r="B779" s="27"/>
      <c r="C779" s="12"/>
      <c r="D779" s="12"/>
      <c r="E779" s="27"/>
      <c r="F779" s="22"/>
      <c r="G779" s="22"/>
      <c r="H779" s="22"/>
      <c r="I779" s="63"/>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row>
    <row r="780" spans="2:32">
      <c r="B780" s="27"/>
      <c r="C780" s="12"/>
      <c r="D780" s="12"/>
      <c r="E780" s="27"/>
      <c r="F780" s="22"/>
      <c r="G780" s="22"/>
      <c r="H780" s="22"/>
      <c r="I780" s="63"/>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row>
    <row r="781" spans="2:32">
      <c r="B781" s="27"/>
      <c r="C781" s="12"/>
      <c r="D781" s="12"/>
      <c r="E781" s="27"/>
      <c r="F781" s="22"/>
      <c r="G781" s="22"/>
      <c r="H781" s="22"/>
      <c r="I781" s="63"/>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row>
    <row r="782" spans="2:32">
      <c r="B782" s="27"/>
      <c r="C782" s="12"/>
      <c r="D782" s="12"/>
      <c r="E782" s="27"/>
      <c r="F782" s="22"/>
      <c r="G782" s="22"/>
      <c r="H782" s="22"/>
      <c r="I782" s="63"/>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row>
    <row r="783" spans="2:32">
      <c r="B783" s="27"/>
      <c r="C783" s="12"/>
      <c r="D783" s="12"/>
      <c r="E783" s="27"/>
      <c r="F783" s="22"/>
      <c r="G783" s="22"/>
      <c r="H783" s="22"/>
      <c r="I783" s="63"/>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row>
    <row r="784" spans="2:32">
      <c r="B784" s="27"/>
      <c r="C784" s="12"/>
      <c r="D784" s="12"/>
      <c r="E784" s="27"/>
      <c r="F784" s="22"/>
      <c r="G784" s="22"/>
      <c r="H784" s="22"/>
      <c r="I784" s="63"/>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row>
    <row r="785" spans="2:32">
      <c r="B785" s="27"/>
      <c r="C785" s="12"/>
      <c r="D785" s="12"/>
      <c r="E785" s="27"/>
      <c r="F785" s="22"/>
      <c r="G785" s="22"/>
      <c r="H785" s="22"/>
      <c r="I785" s="63"/>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row>
    <row r="786" spans="2:32">
      <c r="B786" s="27"/>
      <c r="C786" s="12"/>
      <c r="D786" s="12"/>
      <c r="E786" s="27"/>
      <c r="F786" s="22"/>
      <c r="G786" s="22"/>
      <c r="H786" s="22"/>
      <c r="I786" s="63"/>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row>
    <row r="787" spans="2:32">
      <c r="B787" s="27"/>
      <c r="C787" s="12"/>
      <c r="D787" s="12"/>
      <c r="E787" s="27"/>
      <c r="F787" s="22"/>
      <c r="G787" s="22"/>
      <c r="H787" s="22"/>
      <c r="I787" s="63"/>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row>
    <row r="788" spans="2:32">
      <c r="B788" s="27"/>
      <c r="C788" s="12"/>
      <c r="D788" s="12"/>
      <c r="E788" s="27"/>
      <c r="F788" s="22"/>
      <c r="G788" s="22"/>
      <c r="H788" s="22"/>
      <c r="I788" s="63"/>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row>
    <row r="789" spans="2:32">
      <c r="B789" s="27"/>
      <c r="C789" s="12"/>
      <c r="D789" s="12"/>
      <c r="E789" s="27"/>
      <c r="F789" s="22"/>
      <c r="G789" s="22"/>
      <c r="H789" s="22"/>
      <c r="I789" s="63"/>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row>
    <row r="790" spans="2:32">
      <c r="B790" s="27"/>
      <c r="C790" s="12"/>
      <c r="D790" s="12"/>
      <c r="E790" s="27"/>
      <c r="F790" s="22"/>
      <c r="G790" s="22"/>
      <c r="H790" s="22"/>
      <c r="I790" s="63"/>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row>
    <row r="791" spans="2:32">
      <c r="B791" s="27"/>
      <c r="C791" s="12"/>
      <c r="D791" s="12"/>
      <c r="E791" s="27"/>
      <c r="F791" s="22"/>
      <c r="G791" s="22"/>
      <c r="H791" s="22"/>
      <c r="I791" s="63"/>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row>
    <row r="792" spans="2:32">
      <c r="B792" s="27"/>
      <c r="C792" s="12"/>
      <c r="D792" s="12"/>
      <c r="E792" s="27"/>
      <c r="F792" s="22"/>
      <c r="G792" s="22"/>
      <c r="H792" s="22"/>
      <c r="I792" s="63"/>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row>
    <row r="793" spans="2:32">
      <c r="B793" s="27"/>
      <c r="C793" s="12"/>
      <c r="D793" s="12"/>
      <c r="E793" s="27"/>
      <c r="F793" s="22"/>
      <c r="G793" s="22"/>
      <c r="H793" s="22"/>
      <c r="I793" s="63"/>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row>
    <row r="794" spans="2:32">
      <c r="B794" s="27"/>
      <c r="C794" s="12"/>
      <c r="D794" s="12"/>
      <c r="E794" s="27"/>
      <c r="F794" s="22"/>
      <c r="G794" s="22"/>
      <c r="H794" s="22"/>
      <c r="I794" s="63"/>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row>
    <row r="795" spans="2:32">
      <c r="B795" s="27"/>
      <c r="C795" s="12"/>
      <c r="D795" s="12"/>
      <c r="E795" s="27"/>
      <c r="F795" s="22"/>
      <c r="G795" s="22"/>
      <c r="H795" s="22"/>
      <c r="I795" s="63"/>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row>
    <row r="796" spans="2:32">
      <c r="B796" s="27"/>
      <c r="C796" s="12"/>
      <c r="D796" s="12"/>
      <c r="E796" s="27"/>
      <c r="F796" s="22"/>
      <c r="G796" s="22"/>
      <c r="H796" s="22"/>
      <c r="I796" s="63"/>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row>
    <row r="797" spans="2:32">
      <c r="B797" s="27"/>
      <c r="C797" s="12"/>
      <c r="D797" s="12"/>
      <c r="E797" s="27"/>
      <c r="F797" s="22"/>
      <c r="G797" s="22"/>
      <c r="H797" s="22"/>
      <c r="I797" s="63"/>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row>
    <row r="798" spans="2:32">
      <c r="B798" s="27"/>
      <c r="C798" s="12"/>
      <c r="D798" s="12"/>
      <c r="E798" s="27"/>
      <c r="F798" s="22"/>
      <c r="G798" s="22"/>
      <c r="H798" s="22"/>
      <c r="I798" s="63"/>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row>
    <row r="799" spans="2:32">
      <c r="B799" s="27"/>
      <c r="C799" s="12"/>
      <c r="D799" s="12"/>
      <c r="E799" s="27"/>
      <c r="F799" s="22"/>
      <c r="G799" s="22"/>
      <c r="H799" s="22"/>
      <c r="I799" s="63"/>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row>
    <row r="800" spans="2:32">
      <c r="B800" s="27"/>
      <c r="C800" s="12"/>
      <c r="D800" s="12"/>
      <c r="E800" s="27"/>
      <c r="F800" s="22"/>
      <c r="G800" s="22"/>
      <c r="H800" s="22"/>
      <c r="I800" s="63"/>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row>
    <row r="801" spans="2:32">
      <c r="B801" s="27"/>
      <c r="C801" s="12"/>
      <c r="D801" s="12"/>
      <c r="E801" s="27"/>
      <c r="F801" s="22"/>
      <c r="G801" s="22"/>
      <c r="H801" s="22"/>
      <c r="I801" s="63"/>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row>
    <row r="802" spans="2:32">
      <c r="B802" s="27"/>
      <c r="C802" s="12"/>
      <c r="D802" s="12"/>
      <c r="E802" s="27"/>
      <c r="F802" s="22"/>
      <c r="G802" s="22"/>
      <c r="H802" s="22"/>
      <c r="I802" s="63"/>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row>
    <row r="803" spans="2:32">
      <c r="B803" s="27"/>
      <c r="C803" s="12"/>
      <c r="D803" s="12"/>
      <c r="E803" s="27"/>
      <c r="F803" s="22"/>
      <c r="G803" s="22"/>
      <c r="H803" s="22"/>
      <c r="I803" s="63"/>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row>
    <row r="804" spans="2:32">
      <c r="B804" s="27"/>
      <c r="C804" s="12"/>
      <c r="D804" s="12"/>
      <c r="E804" s="27"/>
      <c r="F804" s="22"/>
      <c r="G804" s="22"/>
      <c r="H804" s="22"/>
      <c r="I804" s="63"/>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row>
    <row r="805" spans="2:32">
      <c r="B805" s="27"/>
      <c r="C805" s="12"/>
      <c r="D805" s="12"/>
      <c r="E805" s="27"/>
      <c r="F805" s="22"/>
      <c r="G805" s="22"/>
      <c r="H805" s="22"/>
      <c r="I805" s="63"/>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row>
    <row r="806" spans="2:32">
      <c r="B806" s="27"/>
      <c r="C806" s="12"/>
      <c r="D806" s="12"/>
      <c r="E806" s="27"/>
      <c r="F806" s="22"/>
      <c r="G806" s="22"/>
      <c r="H806" s="22"/>
      <c r="I806" s="63"/>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row>
    <row r="807" spans="2:32">
      <c r="B807" s="27"/>
      <c r="C807" s="12"/>
      <c r="D807" s="12"/>
      <c r="E807" s="27"/>
      <c r="F807" s="22"/>
      <c r="G807" s="22"/>
      <c r="H807" s="22"/>
      <c r="I807" s="63"/>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row>
    <row r="808" spans="2:32">
      <c r="B808" s="27"/>
      <c r="C808" s="12"/>
      <c r="D808" s="12"/>
      <c r="E808" s="27"/>
      <c r="F808" s="22"/>
      <c r="G808" s="22"/>
      <c r="H808" s="22"/>
      <c r="I808" s="63"/>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row>
    <row r="809" spans="2:32">
      <c r="B809" s="27"/>
      <c r="C809" s="12"/>
      <c r="D809" s="12"/>
      <c r="E809" s="27"/>
      <c r="F809" s="22"/>
      <c r="G809" s="22"/>
      <c r="H809" s="22"/>
      <c r="I809" s="63"/>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row>
    <row r="810" spans="2:32">
      <c r="B810" s="27"/>
      <c r="C810" s="12"/>
      <c r="D810" s="12"/>
      <c r="E810" s="27"/>
      <c r="F810" s="22"/>
      <c r="G810" s="22"/>
      <c r="H810" s="22"/>
      <c r="I810" s="63"/>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row>
    <row r="811" spans="2:32">
      <c r="B811" s="27"/>
      <c r="C811" s="12"/>
      <c r="D811" s="12"/>
      <c r="E811" s="27"/>
      <c r="F811" s="22"/>
      <c r="G811" s="22"/>
      <c r="H811" s="22"/>
      <c r="I811" s="63"/>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row>
    <row r="812" spans="2:32">
      <c r="B812" s="27"/>
      <c r="C812" s="12"/>
      <c r="D812" s="12"/>
      <c r="E812" s="27"/>
      <c r="F812" s="22"/>
      <c r="G812" s="22"/>
      <c r="H812" s="22"/>
      <c r="I812" s="63"/>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row>
    <row r="813" spans="2:32">
      <c r="B813" s="27"/>
      <c r="C813" s="12"/>
      <c r="D813" s="12"/>
      <c r="E813" s="27"/>
      <c r="F813" s="22"/>
      <c r="G813" s="22"/>
      <c r="H813" s="22"/>
      <c r="I813" s="63"/>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row>
    <row r="814" spans="2:32">
      <c r="B814" s="27"/>
      <c r="C814" s="12"/>
      <c r="D814" s="12"/>
      <c r="E814" s="27"/>
      <c r="F814" s="22"/>
      <c r="G814" s="22"/>
      <c r="H814" s="22"/>
      <c r="I814" s="63"/>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row>
    <row r="815" spans="2:32">
      <c r="B815" s="27"/>
      <c r="C815" s="12"/>
      <c r="D815" s="12"/>
      <c r="E815" s="27"/>
      <c r="F815" s="22"/>
      <c r="G815" s="22"/>
      <c r="H815" s="22"/>
      <c r="I815" s="63"/>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row>
    <row r="816" spans="2:32">
      <c r="B816" s="27"/>
      <c r="C816" s="12"/>
      <c r="D816" s="12"/>
      <c r="E816" s="27"/>
      <c r="F816" s="22"/>
      <c r="G816" s="22"/>
      <c r="H816" s="22"/>
      <c r="I816" s="63"/>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row>
    <row r="817" spans="2:32">
      <c r="B817" s="27"/>
      <c r="C817" s="12"/>
      <c r="D817" s="12"/>
      <c r="E817" s="27"/>
      <c r="F817" s="22"/>
      <c r="G817" s="22"/>
      <c r="H817" s="22"/>
      <c r="I817" s="63"/>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row>
    <row r="818" spans="2:32">
      <c r="B818" s="27"/>
      <c r="C818" s="12"/>
      <c r="D818" s="12"/>
      <c r="E818" s="27"/>
      <c r="F818" s="22"/>
      <c r="G818" s="22"/>
      <c r="H818" s="22"/>
      <c r="I818" s="63"/>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row>
    <row r="819" spans="2:32">
      <c r="B819" s="27"/>
      <c r="C819" s="12"/>
      <c r="D819" s="12"/>
      <c r="E819" s="27"/>
      <c r="F819" s="22"/>
      <c r="G819" s="22"/>
      <c r="H819" s="22"/>
      <c r="I819" s="63"/>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row>
    <row r="820" spans="2:32">
      <c r="B820" s="27"/>
      <c r="C820" s="12"/>
      <c r="D820" s="12"/>
      <c r="E820" s="27"/>
      <c r="F820" s="22"/>
      <c r="G820" s="22"/>
      <c r="H820" s="22"/>
      <c r="I820" s="63"/>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row>
    <row r="821" spans="2:32">
      <c r="B821" s="27"/>
      <c r="C821" s="12"/>
      <c r="D821" s="12"/>
      <c r="E821" s="27"/>
      <c r="F821" s="22"/>
      <c r="G821" s="22"/>
      <c r="H821" s="22"/>
      <c r="I821" s="63"/>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row>
    <row r="822" spans="2:32">
      <c r="B822" s="27"/>
      <c r="C822" s="12"/>
      <c r="D822" s="12"/>
      <c r="E822" s="27"/>
      <c r="F822" s="22"/>
      <c r="G822" s="22"/>
      <c r="H822" s="22"/>
      <c r="I822" s="63"/>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row>
    <row r="823" spans="2:32">
      <c r="B823" s="27"/>
      <c r="C823" s="12"/>
      <c r="D823" s="12"/>
      <c r="E823" s="27"/>
      <c r="F823" s="22"/>
      <c r="G823" s="22"/>
      <c r="H823" s="22"/>
      <c r="I823" s="63"/>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row>
    <row r="824" spans="2:32">
      <c r="B824" s="27"/>
      <c r="C824" s="12"/>
      <c r="D824" s="12"/>
      <c r="E824" s="27"/>
      <c r="F824" s="22"/>
      <c r="G824" s="22"/>
      <c r="H824" s="22"/>
      <c r="I824" s="63"/>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row>
    <row r="825" spans="2:32">
      <c r="B825" s="27"/>
      <c r="C825" s="12"/>
      <c r="D825" s="12"/>
      <c r="E825" s="27"/>
      <c r="F825" s="22"/>
      <c r="G825" s="22"/>
      <c r="H825" s="22"/>
      <c r="I825" s="63"/>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row>
    <row r="826" spans="2:32">
      <c r="B826" s="27"/>
      <c r="C826" s="12"/>
      <c r="D826" s="12"/>
      <c r="E826" s="27"/>
      <c r="F826" s="22"/>
      <c r="G826" s="22"/>
      <c r="H826" s="22"/>
      <c r="I826" s="63"/>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row>
    <row r="827" spans="2:32">
      <c r="B827" s="27"/>
      <c r="C827" s="12"/>
      <c r="D827" s="12"/>
      <c r="E827" s="27"/>
      <c r="F827" s="22"/>
      <c r="G827" s="22"/>
      <c r="H827" s="22"/>
      <c r="I827" s="63"/>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row>
    <row r="828" spans="2:32">
      <c r="B828" s="27"/>
      <c r="C828" s="12"/>
      <c r="D828" s="12"/>
      <c r="E828" s="27"/>
      <c r="F828" s="22"/>
      <c r="G828" s="22"/>
      <c r="H828" s="22"/>
      <c r="I828" s="63"/>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row>
    <row r="829" spans="2:32">
      <c r="B829" s="27"/>
      <c r="C829" s="12"/>
      <c r="D829" s="12"/>
      <c r="E829" s="27"/>
      <c r="F829" s="22"/>
      <c r="G829" s="22"/>
      <c r="H829" s="22"/>
      <c r="I829" s="63"/>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row>
    <row r="830" spans="2:32">
      <c r="B830" s="27"/>
      <c r="C830" s="12"/>
      <c r="D830" s="12"/>
      <c r="E830" s="27"/>
      <c r="F830" s="22"/>
      <c r="G830" s="22"/>
      <c r="H830" s="22"/>
      <c r="I830" s="63"/>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row>
    <row r="831" spans="2:32">
      <c r="B831" s="27"/>
      <c r="C831" s="12"/>
      <c r="D831" s="12"/>
      <c r="E831" s="27"/>
      <c r="F831" s="22"/>
      <c r="G831" s="22"/>
      <c r="H831" s="22"/>
      <c r="I831" s="63"/>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row>
    <row r="832" spans="2:32">
      <c r="B832" s="27"/>
      <c r="C832" s="12"/>
      <c r="D832" s="12"/>
      <c r="E832" s="27"/>
      <c r="F832" s="22"/>
      <c r="G832" s="22"/>
      <c r="H832" s="22"/>
      <c r="I832" s="63"/>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row>
    <row r="833" spans="2:32">
      <c r="B833" s="27"/>
      <c r="C833" s="12"/>
      <c r="D833" s="12"/>
      <c r="E833" s="27"/>
      <c r="F833" s="22"/>
      <c r="G833" s="22"/>
      <c r="H833" s="22"/>
      <c r="I833" s="63"/>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row>
    <row r="834" spans="2:32">
      <c r="B834" s="27"/>
      <c r="C834" s="12"/>
      <c r="D834" s="12"/>
      <c r="E834" s="27"/>
      <c r="F834" s="22"/>
      <c r="G834" s="22"/>
      <c r="H834" s="22"/>
      <c r="I834" s="63"/>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row>
    <row r="835" spans="2:32">
      <c r="B835" s="27"/>
      <c r="C835" s="12"/>
      <c r="D835" s="12"/>
      <c r="E835" s="27"/>
      <c r="F835" s="22"/>
      <c r="G835" s="22"/>
      <c r="H835" s="22"/>
      <c r="I835" s="63"/>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row>
    <row r="836" spans="2:32">
      <c r="B836" s="27"/>
      <c r="C836" s="12"/>
      <c r="D836" s="12"/>
      <c r="E836" s="27"/>
      <c r="F836" s="22"/>
      <c r="G836" s="22"/>
      <c r="H836" s="22"/>
      <c r="I836" s="63"/>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row>
    <row r="837" spans="2:32">
      <c r="B837" s="27"/>
      <c r="C837" s="12"/>
      <c r="D837" s="12"/>
      <c r="E837" s="27"/>
      <c r="F837" s="22"/>
      <c r="G837" s="22"/>
      <c r="H837" s="22"/>
      <c r="I837" s="63"/>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row>
    <row r="838" spans="2:32">
      <c r="B838" s="27"/>
      <c r="C838" s="12"/>
      <c r="D838" s="12"/>
      <c r="E838" s="27"/>
      <c r="F838" s="22"/>
      <c r="G838" s="22"/>
      <c r="H838" s="22"/>
      <c r="I838" s="63"/>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row>
    <row r="839" spans="2:32">
      <c r="B839" s="27"/>
      <c r="C839" s="12"/>
      <c r="D839" s="12"/>
      <c r="E839" s="27"/>
      <c r="F839" s="22"/>
      <c r="G839" s="22"/>
      <c r="H839" s="22"/>
      <c r="I839" s="63"/>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row>
    <row r="840" spans="2:32">
      <c r="B840" s="27"/>
      <c r="C840" s="12"/>
      <c r="D840" s="12"/>
      <c r="E840" s="27"/>
      <c r="F840" s="22"/>
      <c r="G840" s="22"/>
      <c r="H840" s="22"/>
      <c r="I840" s="63"/>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row>
    <row r="841" spans="2:32">
      <c r="B841" s="27"/>
      <c r="C841" s="12"/>
      <c r="D841" s="12"/>
      <c r="E841" s="27"/>
      <c r="F841" s="22"/>
      <c r="G841" s="22"/>
      <c r="H841" s="22"/>
      <c r="I841" s="63"/>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row>
    <row r="842" spans="2:32">
      <c r="B842" s="27"/>
      <c r="C842" s="12"/>
      <c r="D842" s="12"/>
      <c r="E842" s="27"/>
      <c r="F842" s="22"/>
      <c r="G842" s="22"/>
      <c r="H842" s="22"/>
      <c r="I842" s="63"/>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row>
    <row r="843" spans="2:32">
      <c r="B843" s="27"/>
      <c r="C843" s="12"/>
      <c r="D843" s="12"/>
      <c r="E843" s="27"/>
      <c r="F843" s="22"/>
      <c r="G843" s="22"/>
      <c r="H843" s="22"/>
      <c r="I843" s="63"/>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row>
    <row r="844" spans="2:32">
      <c r="B844" s="27"/>
      <c r="C844" s="12"/>
      <c r="D844" s="12"/>
      <c r="E844" s="27"/>
      <c r="F844" s="22"/>
      <c r="G844" s="22"/>
      <c r="H844" s="22"/>
      <c r="I844" s="63"/>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row>
    <row r="845" spans="2:32">
      <c r="B845" s="27"/>
      <c r="C845" s="12"/>
      <c r="D845" s="12"/>
      <c r="E845" s="27"/>
      <c r="F845" s="22"/>
      <c r="G845" s="22"/>
      <c r="H845" s="22"/>
      <c r="I845" s="63"/>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row>
    <row r="846" spans="2:32">
      <c r="B846" s="27"/>
      <c r="C846" s="12"/>
      <c r="D846" s="12"/>
      <c r="E846" s="27"/>
      <c r="F846" s="22"/>
      <c r="G846" s="22"/>
      <c r="H846" s="22"/>
      <c r="I846" s="63"/>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row>
    <row r="847" spans="2:32">
      <c r="B847" s="27"/>
      <c r="C847" s="12"/>
      <c r="D847" s="12"/>
      <c r="E847" s="27"/>
      <c r="F847" s="22"/>
      <c r="G847" s="22"/>
      <c r="H847" s="22"/>
      <c r="I847" s="63"/>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row>
    <row r="848" spans="2:32">
      <c r="B848" s="27"/>
      <c r="C848" s="12"/>
      <c r="D848" s="12"/>
      <c r="E848" s="27"/>
      <c r="F848" s="22"/>
      <c r="G848" s="22"/>
      <c r="H848" s="22"/>
      <c r="I848" s="63"/>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row>
    <row r="849" spans="2:32">
      <c r="B849" s="27"/>
      <c r="C849" s="12"/>
      <c r="D849" s="12"/>
      <c r="E849" s="27"/>
      <c r="F849" s="22"/>
      <c r="G849" s="22"/>
      <c r="H849" s="22"/>
      <c r="I849" s="63"/>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row>
    <row r="850" spans="2:32">
      <c r="B850" s="27"/>
      <c r="C850" s="12"/>
      <c r="D850" s="12"/>
      <c r="E850" s="27"/>
      <c r="F850" s="22"/>
      <c r="G850" s="22"/>
      <c r="H850" s="22"/>
      <c r="I850" s="63"/>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row>
    <row r="851" spans="2:32">
      <c r="B851" s="27"/>
      <c r="C851" s="12"/>
      <c r="D851" s="12"/>
      <c r="E851" s="27"/>
      <c r="F851" s="22"/>
      <c r="G851" s="22"/>
      <c r="H851" s="22"/>
      <c r="I851" s="63"/>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row>
    <row r="852" spans="2:32">
      <c r="B852" s="27"/>
      <c r="C852" s="12"/>
      <c r="D852" s="12"/>
      <c r="E852" s="27"/>
      <c r="F852" s="22"/>
      <c r="G852" s="22"/>
      <c r="H852" s="22"/>
      <c r="I852" s="63"/>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row>
    <row r="853" spans="2:32">
      <c r="B853" s="27"/>
      <c r="C853" s="12"/>
      <c r="D853" s="12"/>
      <c r="E853" s="27"/>
      <c r="F853" s="22"/>
      <c r="G853" s="22"/>
      <c r="H853" s="22"/>
      <c r="I853" s="63"/>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row>
    <row r="854" spans="2:32">
      <c r="B854" s="27"/>
      <c r="C854" s="12"/>
      <c r="D854" s="12"/>
      <c r="E854" s="27"/>
      <c r="F854" s="22"/>
      <c r="G854" s="22"/>
      <c r="H854" s="22"/>
      <c r="I854" s="63"/>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row>
    <row r="855" spans="2:32">
      <c r="B855" s="27"/>
      <c r="C855" s="12"/>
      <c r="D855" s="12"/>
      <c r="E855" s="27"/>
      <c r="F855" s="22"/>
      <c r="G855" s="22"/>
      <c r="H855" s="22"/>
      <c r="I855" s="63"/>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row>
    <row r="856" spans="2:32">
      <c r="B856" s="27"/>
      <c r="C856" s="12"/>
      <c r="D856" s="12"/>
      <c r="E856" s="27"/>
      <c r="F856" s="22"/>
      <c r="G856" s="22"/>
      <c r="H856" s="22"/>
      <c r="I856" s="63"/>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row>
    <row r="857" spans="2:32">
      <c r="B857" s="27"/>
      <c r="C857" s="12"/>
      <c r="D857" s="12"/>
      <c r="E857" s="27"/>
      <c r="F857" s="22"/>
      <c r="G857" s="22"/>
      <c r="H857" s="22"/>
      <c r="I857" s="63"/>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row>
    <row r="858" spans="2:32">
      <c r="B858" s="27"/>
      <c r="C858" s="12"/>
      <c r="D858" s="12"/>
      <c r="E858" s="27"/>
      <c r="F858" s="22"/>
      <c r="G858" s="22"/>
      <c r="H858" s="22"/>
      <c r="I858" s="63"/>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row>
    <row r="859" spans="2:32">
      <c r="B859" s="27"/>
      <c r="C859" s="12"/>
      <c r="D859" s="12"/>
      <c r="E859" s="27"/>
      <c r="F859" s="22"/>
      <c r="G859" s="22"/>
      <c r="H859" s="22"/>
      <c r="I859" s="63"/>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row>
    <row r="860" spans="2:32">
      <c r="B860" s="27"/>
      <c r="C860" s="12"/>
      <c r="D860" s="12"/>
      <c r="E860" s="27"/>
      <c r="F860" s="22"/>
      <c r="G860" s="22"/>
      <c r="H860" s="22"/>
      <c r="I860" s="63"/>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row>
    <row r="861" spans="2:32">
      <c r="B861" s="27"/>
      <c r="C861" s="12"/>
      <c r="D861" s="12"/>
      <c r="E861" s="27"/>
      <c r="F861" s="22"/>
      <c r="G861" s="22"/>
      <c r="H861" s="22"/>
      <c r="I861" s="63"/>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row>
    <row r="862" spans="2:32">
      <c r="B862" s="27"/>
      <c r="C862" s="12"/>
      <c r="D862" s="12"/>
      <c r="E862" s="27"/>
      <c r="F862" s="22"/>
      <c r="G862" s="22"/>
      <c r="H862" s="22"/>
      <c r="I862" s="63"/>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row>
    <row r="863" spans="2:32">
      <c r="B863" s="27"/>
      <c r="C863" s="12"/>
      <c r="D863" s="12"/>
      <c r="E863" s="27"/>
      <c r="F863" s="22"/>
      <c r="G863" s="22"/>
      <c r="H863" s="22"/>
      <c r="I863" s="63"/>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row>
    <row r="864" spans="2:32">
      <c r="B864" s="27"/>
      <c r="C864" s="12"/>
      <c r="D864" s="12"/>
      <c r="E864" s="27"/>
      <c r="F864" s="22"/>
      <c r="G864" s="22"/>
      <c r="H864" s="22"/>
      <c r="I864" s="63"/>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row>
    <row r="865" spans="2:32">
      <c r="B865" s="27"/>
      <c r="C865" s="12"/>
      <c r="D865" s="12"/>
      <c r="E865" s="27"/>
      <c r="F865" s="22"/>
      <c r="G865" s="22"/>
      <c r="H865" s="22"/>
      <c r="I865" s="63"/>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row>
    <row r="866" spans="2:32">
      <c r="B866" s="27"/>
      <c r="C866" s="12"/>
      <c r="D866" s="12"/>
      <c r="E866" s="27"/>
      <c r="F866" s="22"/>
      <c r="G866" s="22"/>
      <c r="H866" s="22"/>
      <c r="I866" s="63"/>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row>
    <row r="867" spans="2:32">
      <c r="B867" s="27"/>
      <c r="C867" s="12"/>
      <c r="D867" s="12"/>
      <c r="E867" s="27"/>
      <c r="F867" s="22"/>
      <c r="G867" s="22"/>
      <c r="H867" s="22"/>
      <c r="I867" s="63"/>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row>
    <row r="868" spans="2:32">
      <c r="B868" s="27"/>
      <c r="C868" s="12"/>
      <c r="D868" s="12"/>
      <c r="E868" s="27"/>
      <c r="F868" s="22"/>
      <c r="G868" s="22"/>
      <c r="H868" s="22"/>
      <c r="I868" s="63"/>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row>
    <row r="869" spans="2:32">
      <c r="B869" s="27"/>
      <c r="C869" s="12"/>
      <c r="D869" s="12"/>
      <c r="E869" s="27"/>
      <c r="F869" s="22"/>
      <c r="G869" s="22"/>
      <c r="H869" s="22"/>
      <c r="I869" s="63"/>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row>
    <row r="870" spans="2:32">
      <c r="B870" s="27"/>
      <c r="C870" s="12"/>
      <c r="D870" s="12"/>
      <c r="E870" s="27"/>
      <c r="F870" s="22"/>
      <c r="G870" s="22"/>
      <c r="H870" s="22"/>
      <c r="I870" s="63"/>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row>
    <row r="871" spans="2:32">
      <c r="B871" s="27"/>
      <c r="C871" s="12"/>
      <c r="D871" s="12"/>
      <c r="E871" s="27"/>
      <c r="F871" s="22"/>
      <c r="G871" s="22"/>
      <c r="H871" s="22"/>
      <c r="I871" s="63"/>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row>
    <row r="872" spans="2:32">
      <c r="B872" s="27"/>
      <c r="C872" s="12"/>
      <c r="D872" s="12"/>
      <c r="E872" s="27"/>
      <c r="F872" s="22"/>
      <c r="G872" s="22"/>
      <c r="H872" s="22"/>
      <c r="I872" s="63"/>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row>
    <row r="873" spans="2:32">
      <c r="B873" s="27"/>
      <c r="C873" s="12"/>
      <c r="D873" s="12"/>
      <c r="E873" s="27"/>
      <c r="F873" s="22"/>
      <c r="G873" s="22"/>
      <c r="H873" s="22"/>
      <c r="I873" s="63"/>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row>
    <row r="874" spans="2:32">
      <c r="B874" s="27"/>
      <c r="C874" s="12"/>
      <c r="D874" s="12"/>
      <c r="E874" s="27"/>
      <c r="F874" s="22"/>
      <c r="G874" s="22"/>
      <c r="H874" s="22"/>
      <c r="I874" s="63"/>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row>
    <row r="875" spans="2:32">
      <c r="B875" s="27"/>
      <c r="C875" s="12"/>
      <c r="D875" s="12"/>
      <c r="E875" s="27"/>
      <c r="F875" s="22"/>
      <c r="G875" s="22"/>
      <c r="H875" s="22"/>
      <c r="I875" s="63"/>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row>
    <row r="876" spans="2:32">
      <c r="B876" s="27"/>
      <c r="C876" s="12"/>
      <c r="D876" s="12"/>
      <c r="E876" s="27"/>
      <c r="F876" s="22"/>
      <c r="G876" s="22"/>
      <c r="H876" s="22"/>
      <c r="I876" s="63"/>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row>
    <row r="877" spans="2:32">
      <c r="B877" s="27"/>
      <c r="C877" s="12"/>
      <c r="D877" s="12"/>
      <c r="E877" s="27"/>
      <c r="F877" s="22"/>
      <c r="G877" s="22"/>
      <c r="H877" s="22"/>
      <c r="I877" s="63"/>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row>
    <row r="878" spans="2:32">
      <c r="B878" s="27"/>
      <c r="C878" s="12"/>
      <c r="D878" s="12"/>
      <c r="E878" s="27"/>
      <c r="F878" s="22"/>
      <c r="G878" s="22"/>
      <c r="H878" s="22"/>
      <c r="I878" s="63"/>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row>
    <row r="879" spans="2:32">
      <c r="B879" s="27"/>
      <c r="C879" s="12"/>
      <c r="D879" s="12"/>
      <c r="E879" s="27"/>
      <c r="F879" s="22"/>
      <c r="G879" s="22"/>
      <c r="H879" s="22"/>
      <c r="I879" s="63"/>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row>
    <row r="880" spans="2:32">
      <c r="B880" s="27"/>
      <c r="C880" s="12"/>
      <c r="D880" s="12"/>
      <c r="E880" s="27"/>
      <c r="F880" s="22"/>
      <c r="G880" s="22"/>
      <c r="H880" s="22"/>
      <c r="I880" s="63"/>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row>
    <row r="881" spans="2:32">
      <c r="B881" s="27"/>
      <c r="C881" s="12"/>
      <c r="D881" s="12"/>
      <c r="E881" s="27"/>
      <c r="F881" s="22"/>
      <c r="G881" s="22"/>
      <c r="H881" s="22"/>
      <c r="I881" s="63"/>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row>
    <row r="882" spans="2:32">
      <c r="B882" s="27"/>
      <c r="C882" s="12"/>
      <c r="D882" s="12"/>
      <c r="E882" s="27"/>
      <c r="F882" s="22"/>
      <c r="G882" s="22"/>
      <c r="H882" s="22"/>
      <c r="I882" s="63"/>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row>
    <row r="883" spans="2:32">
      <c r="B883" s="27"/>
      <c r="C883" s="12"/>
      <c r="D883" s="12"/>
      <c r="E883" s="27"/>
      <c r="F883" s="22"/>
      <c r="G883" s="22"/>
      <c r="H883" s="22"/>
      <c r="I883" s="63"/>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row>
    <row r="884" spans="2:32">
      <c r="B884" s="27"/>
      <c r="C884" s="12"/>
      <c r="D884" s="12"/>
      <c r="E884" s="27"/>
      <c r="F884" s="22"/>
      <c r="G884" s="22"/>
      <c r="H884" s="22"/>
      <c r="I884" s="63"/>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row>
    <row r="885" spans="2:32">
      <c r="B885" s="27"/>
      <c r="C885" s="12"/>
      <c r="D885" s="12"/>
      <c r="E885" s="27"/>
      <c r="F885" s="22"/>
      <c r="G885" s="22"/>
      <c r="H885" s="22"/>
      <c r="I885" s="63"/>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row>
    <row r="886" spans="2:32">
      <c r="B886" s="27"/>
      <c r="C886" s="12"/>
      <c r="D886" s="12"/>
      <c r="E886" s="27"/>
      <c r="F886" s="22"/>
      <c r="G886" s="22"/>
      <c r="H886" s="22"/>
      <c r="I886" s="63"/>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row>
    <row r="887" spans="2:32">
      <c r="B887" s="27"/>
      <c r="C887" s="12"/>
      <c r="D887" s="12"/>
      <c r="E887" s="27"/>
      <c r="F887" s="22"/>
      <c r="G887" s="22"/>
      <c r="H887" s="22"/>
      <c r="I887" s="63"/>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row>
    <row r="888" spans="2:32">
      <c r="B888" s="27"/>
      <c r="C888" s="12"/>
      <c r="D888" s="12"/>
      <c r="E888" s="27"/>
      <c r="F888" s="22"/>
      <c r="G888" s="22"/>
      <c r="H888" s="22"/>
      <c r="I888" s="63"/>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row>
    <row r="889" spans="2:32">
      <c r="B889" s="27"/>
      <c r="C889" s="12"/>
      <c r="D889" s="12"/>
      <c r="E889" s="27"/>
      <c r="F889" s="22"/>
      <c r="G889" s="22"/>
      <c r="H889" s="22"/>
      <c r="I889" s="63"/>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row>
    <row r="890" spans="2:32">
      <c r="B890" s="27"/>
      <c r="C890" s="12"/>
      <c r="D890" s="12"/>
      <c r="E890" s="27"/>
      <c r="F890" s="22"/>
      <c r="G890" s="22"/>
      <c r="H890" s="22"/>
      <c r="I890" s="63"/>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row>
    <row r="891" spans="2:32">
      <c r="B891" s="27"/>
      <c r="C891" s="12"/>
      <c r="D891" s="12"/>
      <c r="E891" s="27"/>
      <c r="F891" s="22"/>
      <c r="G891" s="22"/>
      <c r="H891" s="22"/>
      <c r="I891" s="63"/>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row>
    <row r="892" spans="2:32">
      <c r="B892" s="27"/>
      <c r="C892" s="12"/>
      <c r="D892" s="12"/>
      <c r="E892" s="27"/>
      <c r="F892" s="22"/>
      <c r="G892" s="22"/>
      <c r="H892" s="22"/>
      <c r="I892" s="63"/>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row>
    <row r="893" spans="2:32">
      <c r="B893" s="27"/>
      <c r="C893" s="12"/>
      <c r="D893" s="12"/>
      <c r="E893" s="27"/>
      <c r="F893" s="22"/>
      <c r="G893" s="22"/>
      <c r="H893" s="22"/>
      <c r="I893" s="63"/>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row>
    <row r="894" spans="2:32">
      <c r="B894" s="27"/>
      <c r="C894" s="12"/>
      <c r="D894" s="12"/>
      <c r="E894" s="27"/>
      <c r="F894" s="22"/>
      <c r="G894" s="22"/>
      <c r="H894" s="22"/>
      <c r="I894" s="63"/>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row>
    <row r="895" spans="2:32">
      <c r="B895" s="27"/>
      <c r="C895" s="12"/>
      <c r="D895" s="12"/>
      <c r="E895" s="27"/>
      <c r="F895" s="22"/>
      <c r="G895" s="22"/>
      <c r="H895" s="22"/>
      <c r="I895" s="63"/>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row>
    <row r="896" spans="2:32">
      <c r="B896" s="27"/>
      <c r="C896" s="12"/>
      <c r="D896" s="12"/>
      <c r="E896" s="27"/>
      <c r="F896" s="22"/>
      <c r="G896" s="22"/>
      <c r="H896" s="22"/>
      <c r="I896" s="63"/>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row>
    <row r="897" spans="2:32">
      <c r="B897" s="27"/>
      <c r="C897" s="12"/>
      <c r="D897" s="12"/>
      <c r="E897" s="27"/>
      <c r="F897" s="22"/>
      <c r="G897" s="22"/>
      <c r="H897" s="22"/>
      <c r="I897" s="63"/>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row>
    <row r="898" spans="2:32">
      <c r="B898" s="27"/>
      <c r="C898" s="12"/>
      <c r="D898" s="12"/>
      <c r="E898" s="27"/>
      <c r="F898" s="22"/>
      <c r="G898" s="22"/>
      <c r="H898" s="22"/>
      <c r="I898" s="63"/>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row>
    <row r="899" spans="2:32">
      <c r="B899" s="27"/>
      <c r="C899" s="12"/>
      <c r="D899" s="12"/>
      <c r="E899" s="27"/>
      <c r="F899" s="22"/>
      <c r="G899" s="22"/>
      <c r="H899" s="22"/>
      <c r="I899" s="63"/>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row>
    <row r="900" spans="2:32">
      <c r="B900" s="27"/>
      <c r="C900" s="12"/>
      <c r="D900" s="12"/>
      <c r="E900" s="27"/>
      <c r="F900" s="22"/>
      <c r="G900" s="22"/>
      <c r="H900" s="22"/>
      <c r="I900" s="63"/>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row>
    <row r="901" spans="2:32">
      <c r="B901" s="27"/>
      <c r="C901" s="12"/>
      <c r="D901" s="12"/>
      <c r="E901" s="27"/>
      <c r="F901" s="22"/>
      <c r="G901" s="22"/>
      <c r="H901" s="22"/>
      <c r="I901" s="63"/>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row>
    <row r="902" spans="2:32">
      <c r="B902" s="27"/>
      <c r="C902" s="12"/>
      <c r="D902" s="12"/>
      <c r="E902" s="27"/>
      <c r="F902" s="22"/>
      <c r="G902" s="22"/>
      <c r="H902" s="22"/>
      <c r="I902" s="63"/>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row>
    <row r="903" spans="2:32">
      <c r="B903" s="27"/>
      <c r="C903" s="12"/>
      <c r="D903" s="12"/>
      <c r="E903" s="27"/>
      <c r="F903" s="22"/>
      <c r="G903" s="22"/>
      <c r="H903" s="22"/>
      <c r="I903" s="63"/>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row>
    <row r="904" spans="2:32">
      <c r="B904" s="27"/>
      <c r="C904" s="12"/>
      <c r="D904" s="12"/>
      <c r="E904" s="27"/>
      <c r="F904" s="22"/>
      <c r="G904" s="22"/>
      <c r="H904" s="22"/>
      <c r="I904" s="63"/>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row>
    <row r="905" spans="2:32">
      <c r="B905" s="27"/>
      <c r="C905" s="12"/>
      <c r="D905" s="12"/>
      <c r="E905" s="27"/>
      <c r="F905" s="22"/>
      <c r="G905" s="22"/>
      <c r="H905" s="22"/>
      <c r="I905" s="63"/>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row>
    <row r="906" spans="2:32">
      <c r="B906" s="27"/>
      <c r="C906" s="12"/>
      <c r="D906" s="12"/>
      <c r="E906" s="27"/>
      <c r="F906" s="22"/>
      <c r="G906" s="22"/>
      <c r="H906" s="22"/>
      <c r="I906" s="63"/>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row>
    <row r="907" spans="2:32">
      <c r="B907" s="27"/>
      <c r="C907" s="12"/>
      <c r="D907" s="12"/>
      <c r="E907" s="27"/>
      <c r="F907" s="22"/>
      <c r="G907" s="22"/>
      <c r="H907" s="22"/>
      <c r="I907" s="63"/>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row>
    <row r="908" spans="2:32">
      <c r="B908" s="27"/>
      <c r="C908" s="12"/>
      <c r="D908" s="12"/>
      <c r="E908" s="27"/>
      <c r="F908" s="22"/>
      <c r="G908" s="22"/>
      <c r="H908" s="22"/>
      <c r="I908" s="63"/>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row>
    <row r="909" spans="2:32">
      <c r="B909" s="27"/>
      <c r="C909" s="12"/>
      <c r="D909" s="12"/>
      <c r="E909" s="27"/>
      <c r="F909" s="22"/>
      <c r="G909" s="22"/>
      <c r="H909" s="22"/>
      <c r="I909" s="63"/>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row>
    <row r="910" spans="2:32">
      <c r="B910" s="27"/>
      <c r="C910" s="12"/>
      <c r="D910" s="12"/>
      <c r="E910" s="27"/>
      <c r="F910" s="22"/>
      <c r="G910" s="22"/>
      <c r="H910" s="22"/>
      <c r="I910" s="63"/>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row>
    <row r="911" spans="2:32">
      <c r="B911" s="27"/>
      <c r="C911" s="12"/>
      <c r="D911" s="12"/>
      <c r="E911" s="27"/>
      <c r="F911" s="22"/>
      <c r="G911" s="22"/>
      <c r="H911" s="22"/>
      <c r="I911" s="63"/>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row>
    <row r="912" spans="2:32">
      <c r="B912" s="27"/>
      <c r="C912" s="12"/>
      <c r="D912" s="12"/>
      <c r="E912" s="27"/>
      <c r="F912" s="22"/>
      <c r="G912" s="22"/>
      <c r="H912" s="22"/>
      <c r="I912" s="63"/>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row>
    <row r="913" spans="2:32">
      <c r="B913" s="27"/>
      <c r="C913" s="12"/>
      <c r="D913" s="12"/>
      <c r="E913" s="27"/>
      <c r="F913" s="22"/>
      <c r="G913" s="22"/>
      <c r="H913" s="22"/>
      <c r="I913" s="63"/>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row>
    <row r="914" spans="2:32">
      <c r="B914" s="27"/>
      <c r="C914" s="12"/>
      <c r="D914" s="12"/>
      <c r="E914" s="27"/>
      <c r="F914" s="22"/>
      <c r="G914" s="22"/>
      <c r="H914" s="22"/>
      <c r="I914" s="63"/>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row>
    <row r="915" spans="2:32">
      <c r="B915" s="27"/>
      <c r="C915" s="12"/>
      <c r="D915" s="12"/>
      <c r="E915" s="27"/>
      <c r="F915" s="22"/>
      <c r="G915" s="22"/>
      <c r="H915" s="22"/>
      <c r="I915" s="63"/>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row>
    <row r="916" spans="2:32">
      <c r="B916" s="27"/>
      <c r="C916" s="12"/>
      <c r="D916" s="12"/>
      <c r="E916" s="27"/>
      <c r="F916" s="22"/>
      <c r="G916" s="22"/>
      <c r="H916" s="22"/>
      <c r="I916" s="63"/>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row>
    <row r="917" spans="2:32">
      <c r="B917" s="27"/>
      <c r="C917" s="12"/>
      <c r="D917" s="12"/>
      <c r="E917" s="27"/>
      <c r="F917" s="22"/>
      <c r="G917" s="22"/>
      <c r="H917" s="22"/>
      <c r="I917" s="63"/>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row>
    <row r="918" spans="2:32">
      <c r="B918" s="27"/>
      <c r="C918" s="12"/>
      <c r="D918" s="12"/>
      <c r="E918" s="27"/>
      <c r="F918" s="22"/>
      <c r="G918" s="22"/>
      <c r="H918" s="22"/>
      <c r="I918" s="63"/>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row>
    <row r="919" spans="2:32">
      <c r="B919" s="27"/>
      <c r="C919" s="12"/>
      <c r="D919" s="12"/>
      <c r="E919" s="27"/>
      <c r="F919" s="22"/>
      <c r="G919" s="22"/>
      <c r="H919" s="22"/>
      <c r="I919" s="63"/>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row>
    <row r="920" spans="2:32">
      <c r="B920" s="27"/>
      <c r="C920" s="12"/>
      <c r="D920" s="12"/>
      <c r="E920" s="27"/>
      <c r="F920" s="22"/>
      <c r="G920" s="22"/>
      <c r="H920" s="22"/>
      <c r="I920" s="63"/>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row>
    <row r="921" spans="2:32">
      <c r="B921" s="27"/>
      <c r="C921" s="12"/>
      <c r="D921" s="12"/>
      <c r="E921" s="27"/>
      <c r="F921" s="22"/>
      <c r="G921" s="22"/>
      <c r="H921" s="22"/>
      <c r="I921" s="63"/>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row>
    <row r="922" spans="2:32">
      <c r="B922" s="27"/>
      <c r="C922" s="12"/>
      <c r="D922" s="12"/>
      <c r="E922" s="27"/>
      <c r="F922" s="22"/>
      <c r="G922" s="22"/>
      <c r="H922" s="22"/>
      <c r="I922" s="63"/>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row>
    <row r="923" spans="2:32">
      <c r="B923" s="27"/>
      <c r="C923" s="12"/>
      <c r="D923" s="12"/>
      <c r="E923" s="27"/>
      <c r="F923" s="22"/>
      <c r="G923" s="22"/>
      <c r="H923" s="22"/>
      <c r="I923" s="63"/>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row>
    <row r="924" spans="2:32">
      <c r="B924" s="27"/>
      <c r="C924" s="12"/>
      <c r="D924" s="12"/>
      <c r="E924" s="27"/>
      <c r="F924" s="22"/>
      <c r="G924" s="22"/>
      <c r="H924" s="22"/>
      <c r="I924" s="63"/>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row>
    <row r="925" spans="2:32">
      <c r="B925" s="27"/>
      <c r="C925" s="12"/>
      <c r="D925" s="12"/>
      <c r="E925" s="27"/>
      <c r="F925" s="22"/>
      <c r="G925" s="22"/>
      <c r="H925" s="22"/>
      <c r="I925" s="63"/>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row>
    <row r="926" spans="2:32">
      <c r="B926" s="27"/>
      <c r="C926" s="12"/>
      <c r="D926" s="12"/>
      <c r="E926" s="27"/>
      <c r="F926" s="22"/>
      <c r="G926" s="22"/>
      <c r="H926" s="22"/>
      <c r="I926" s="63"/>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row>
    <row r="927" spans="2:32">
      <c r="B927" s="27"/>
      <c r="C927" s="12"/>
      <c r="D927" s="12"/>
      <c r="E927" s="27"/>
      <c r="F927" s="22"/>
      <c r="G927" s="22"/>
      <c r="H927" s="22"/>
      <c r="I927" s="63"/>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row>
    <row r="928" spans="2:32">
      <c r="B928" s="27"/>
      <c r="C928" s="12"/>
      <c r="D928" s="12"/>
      <c r="E928" s="27"/>
      <c r="F928" s="22"/>
      <c r="G928" s="22"/>
      <c r="H928" s="22"/>
      <c r="I928" s="63"/>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row>
    <row r="929" spans="2:32">
      <c r="B929" s="27"/>
      <c r="C929" s="12"/>
      <c r="D929" s="12"/>
      <c r="E929" s="27"/>
      <c r="F929" s="22"/>
      <c r="G929" s="22"/>
      <c r="H929" s="22"/>
      <c r="I929" s="63"/>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row>
    <row r="930" spans="2:32">
      <c r="B930" s="27"/>
      <c r="C930" s="12"/>
      <c r="D930" s="12"/>
      <c r="E930" s="27"/>
      <c r="F930" s="22"/>
      <c r="G930" s="22"/>
      <c r="H930" s="22"/>
      <c r="I930" s="63"/>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row>
    <row r="931" spans="2:32">
      <c r="B931" s="27"/>
      <c r="C931" s="12"/>
      <c r="D931" s="12"/>
      <c r="E931" s="27"/>
      <c r="F931" s="22"/>
      <c r="G931" s="22"/>
      <c r="H931" s="22"/>
      <c r="I931" s="63"/>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row>
    <row r="932" spans="2:32">
      <c r="B932" s="27"/>
      <c r="C932" s="12"/>
      <c r="D932" s="12"/>
      <c r="E932" s="27"/>
      <c r="F932" s="22"/>
      <c r="G932" s="22"/>
      <c r="H932" s="22"/>
      <c r="I932" s="63"/>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row>
    <row r="933" spans="2:32">
      <c r="B933" s="27"/>
      <c r="C933" s="12"/>
      <c r="D933" s="12"/>
      <c r="E933" s="27"/>
      <c r="F933" s="22"/>
      <c r="G933" s="22"/>
      <c r="H933" s="22"/>
      <c r="I933" s="63"/>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row>
    <row r="934" spans="2:32">
      <c r="B934" s="27"/>
      <c r="C934" s="12"/>
      <c r="D934" s="12"/>
      <c r="E934" s="27"/>
      <c r="F934" s="22"/>
      <c r="G934" s="22"/>
      <c r="H934" s="22"/>
      <c r="I934" s="63"/>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row>
    <row r="935" spans="2:32">
      <c r="B935" s="27"/>
      <c r="C935" s="12"/>
      <c r="D935" s="12"/>
      <c r="E935" s="27"/>
      <c r="F935" s="22"/>
      <c r="G935" s="22"/>
      <c r="H935" s="22"/>
      <c r="I935" s="63"/>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row>
    <row r="936" spans="2:32">
      <c r="B936" s="27"/>
      <c r="C936" s="12"/>
      <c r="D936" s="12"/>
      <c r="E936" s="27"/>
      <c r="F936" s="22"/>
      <c r="G936" s="22"/>
      <c r="H936" s="22"/>
      <c r="I936" s="63"/>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row>
    <row r="937" spans="2:32">
      <c r="B937" s="27"/>
      <c r="C937" s="12"/>
      <c r="D937" s="12"/>
      <c r="E937" s="27"/>
      <c r="F937" s="22"/>
      <c r="G937" s="22"/>
      <c r="H937" s="22"/>
      <c r="I937" s="63"/>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row>
    <row r="938" spans="2:32">
      <c r="B938" s="27"/>
      <c r="C938" s="12"/>
      <c r="D938" s="12"/>
      <c r="E938" s="27"/>
      <c r="F938" s="22"/>
      <c r="G938" s="22"/>
      <c r="H938" s="22"/>
      <c r="I938" s="63"/>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row>
    <row r="939" spans="2:32">
      <c r="B939" s="27"/>
      <c r="C939" s="12"/>
      <c r="D939" s="12"/>
      <c r="E939" s="27"/>
      <c r="F939" s="22"/>
      <c r="G939" s="22"/>
      <c r="H939" s="22"/>
      <c r="I939" s="63"/>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row>
    <row r="940" spans="2:32">
      <c r="B940" s="27"/>
      <c r="C940" s="12"/>
      <c r="D940" s="12"/>
      <c r="E940" s="27"/>
      <c r="F940" s="22"/>
      <c r="G940" s="22"/>
      <c r="H940" s="22"/>
      <c r="I940" s="63"/>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row>
    <row r="941" spans="2:32">
      <c r="B941" s="27"/>
      <c r="C941" s="12"/>
      <c r="D941" s="12"/>
      <c r="E941" s="27"/>
      <c r="F941" s="22"/>
      <c r="G941" s="22"/>
      <c r="H941" s="22"/>
      <c r="I941" s="63"/>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row>
    <row r="942" spans="2:32">
      <c r="B942" s="27"/>
      <c r="C942" s="12"/>
      <c r="D942" s="12"/>
      <c r="E942" s="27"/>
      <c r="F942" s="22"/>
      <c r="G942" s="22"/>
      <c r="H942" s="22"/>
      <c r="I942" s="63"/>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row>
    <row r="943" spans="2:32">
      <c r="B943" s="27"/>
      <c r="C943" s="12"/>
      <c r="D943" s="12"/>
      <c r="E943" s="27"/>
      <c r="F943" s="22"/>
      <c r="G943" s="22"/>
      <c r="H943" s="22"/>
      <c r="I943" s="63"/>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row>
    <row r="944" spans="2:32">
      <c r="B944" s="27"/>
      <c r="C944" s="12"/>
      <c r="D944" s="12"/>
      <c r="E944" s="27"/>
      <c r="F944" s="22"/>
      <c r="G944" s="22"/>
      <c r="H944" s="22"/>
      <c r="I944" s="63"/>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row>
    <row r="945" spans="2:32">
      <c r="B945" s="27"/>
      <c r="C945" s="12"/>
      <c r="D945" s="12"/>
      <c r="E945" s="27"/>
      <c r="F945" s="22"/>
      <c r="G945" s="22"/>
      <c r="H945" s="22"/>
      <c r="I945" s="63"/>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row>
    <row r="946" spans="2:32">
      <c r="B946" s="27"/>
      <c r="C946" s="12"/>
      <c r="D946" s="12"/>
      <c r="E946" s="27"/>
      <c r="F946" s="22"/>
      <c r="G946" s="22"/>
      <c r="H946" s="22"/>
      <c r="I946" s="63"/>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row>
    <row r="947" spans="2:32">
      <c r="B947" s="27"/>
      <c r="C947" s="12"/>
      <c r="D947" s="12"/>
      <c r="E947" s="27"/>
      <c r="F947" s="22"/>
      <c r="G947" s="22"/>
      <c r="H947" s="22"/>
      <c r="I947" s="63"/>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row>
    <row r="948" spans="2:32">
      <c r="B948" s="27"/>
      <c r="C948" s="12"/>
      <c r="D948" s="12"/>
      <c r="E948" s="27"/>
      <c r="F948" s="22"/>
      <c r="G948" s="22"/>
      <c r="H948" s="22"/>
      <c r="I948" s="63"/>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row>
    <row r="949" spans="2:32">
      <c r="B949" s="27"/>
      <c r="C949" s="12"/>
      <c r="D949" s="12"/>
      <c r="E949" s="27"/>
      <c r="F949" s="22"/>
      <c r="G949" s="22"/>
      <c r="H949" s="22"/>
      <c r="I949" s="63"/>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row>
    <row r="950" spans="2:32">
      <c r="B950" s="27"/>
      <c r="C950" s="12"/>
      <c r="D950" s="12"/>
      <c r="E950" s="27"/>
      <c r="F950" s="22"/>
      <c r="G950" s="22"/>
      <c r="H950" s="22"/>
      <c r="I950" s="63"/>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row>
    <row r="951" spans="2:32">
      <c r="B951" s="27"/>
      <c r="C951" s="12"/>
      <c r="D951" s="12"/>
      <c r="E951" s="27"/>
      <c r="F951" s="22"/>
      <c r="G951" s="22"/>
      <c r="H951" s="22"/>
      <c r="I951" s="63"/>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row>
    <row r="952" spans="2:32">
      <c r="B952" s="27"/>
      <c r="C952" s="12"/>
      <c r="D952" s="12"/>
      <c r="E952" s="27"/>
      <c r="F952" s="22"/>
      <c r="G952" s="22"/>
      <c r="H952" s="22"/>
      <c r="I952" s="63"/>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row>
    <row r="953" spans="2:32">
      <c r="B953" s="27"/>
      <c r="C953" s="12"/>
      <c r="D953" s="12"/>
      <c r="E953" s="27"/>
      <c r="F953" s="22"/>
      <c r="G953" s="22"/>
      <c r="H953" s="22"/>
      <c r="I953" s="63"/>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row>
    <row r="954" spans="2:32">
      <c r="B954" s="27"/>
      <c r="C954" s="12"/>
      <c r="D954" s="12"/>
      <c r="E954" s="27"/>
      <c r="F954" s="22"/>
      <c r="G954" s="22"/>
      <c r="H954" s="22"/>
      <c r="I954" s="63"/>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row>
    <row r="955" spans="2:32">
      <c r="B955" s="27"/>
      <c r="C955" s="12"/>
      <c r="D955" s="12"/>
      <c r="E955" s="27"/>
      <c r="F955" s="22"/>
      <c r="G955" s="22"/>
      <c r="H955" s="22"/>
      <c r="I955" s="63"/>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row>
    <row r="956" spans="2:32">
      <c r="B956" s="27"/>
      <c r="C956" s="12"/>
      <c r="D956" s="12"/>
      <c r="E956" s="27"/>
      <c r="F956" s="22"/>
      <c r="G956" s="22"/>
      <c r="H956" s="22"/>
      <c r="I956" s="63"/>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row>
    <row r="957" spans="2:32">
      <c r="B957" s="27"/>
      <c r="C957" s="12"/>
      <c r="D957" s="12"/>
      <c r="E957" s="27"/>
      <c r="F957" s="22"/>
      <c r="G957" s="22"/>
      <c r="H957" s="22"/>
      <c r="I957" s="63"/>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row>
    <row r="958" spans="2:32">
      <c r="B958" s="27"/>
      <c r="C958" s="12"/>
      <c r="D958" s="12"/>
      <c r="E958" s="27"/>
      <c r="F958" s="22"/>
      <c r="G958" s="22"/>
      <c r="H958" s="22"/>
      <c r="I958" s="63"/>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row>
    <row r="959" spans="2:32">
      <c r="B959" s="27"/>
      <c r="C959" s="12"/>
      <c r="D959" s="12"/>
      <c r="E959" s="27"/>
      <c r="F959" s="22"/>
      <c r="G959" s="22"/>
      <c r="H959" s="22"/>
      <c r="I959" s="63"/>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row>
    <row r="960" spans="2:32">
      <c r="B960" s="27"/>
      <c r="C960" s="12"/>
      <c r="D960" s="12"/>
      <c r="E960" s="27"/>
      <c r="F960" s="22"/>
      <c r="G960" s="22"/>
      <c r="H960" s="22"/>
      <c r="I960" s="63"/>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row>
    <row r="961" spans="2:32">
      <c r="B961" s="27"/>
      <c r="C961" s="12"/>
      <c r="D961" s="12"/>
      <c r="E961" s="27"/>
      <c r="F961" s="22"/>
      <c r="G961" s="22"/>
      <c r="H961" s="22"/>
      <c r="I961" s="63"/>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row>
    <row r="962" spans="2:32">
      <c r="B962" s="27"/>
      <c r="C962" s="12"/>
      <c r="D962" s="12"/>
      <c r="E962" s="27"/>
      <c r="F962" s="22"/>
      <c r="G962" s="22"/>
      <c r="H962" s="22"/>
      <c r="I962" s="63"/>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row>
    <row r="963" spans="2:32">
      <c r="B963" s="27"/>
      <c r="C963" s="12"/>
      <c r="D963" s="12"/>
      <c r="E963" s="27"/>
      <c r="F963" s="22"/>
      <c r="G963" s="22"/>
      <c r="H963" s="22"/>
      <c r="I963" s="63"/>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row>
    <row r="964" spans="2:32">
      <c r="B964" s="27"/>
      <c r="C964" s="12"/>
      <c r="D964" s="12"/>
      <c r="E964" s="27"/>
      <c r="F964" s="22"/>
      <c r="G964" s="22"/>
      <c r="H964" s="22"/>
      <c r="I964" s="63"/>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row>
    <row r="965" spans="2:32">
      <c r="B965" s="27"/>
      <c r="C965" s="12"/>
      <c r="D965" s="12"/>
      <c r="E965" s="27"/>
      <c r="F965" s="22"/>
      <c r="G965" s="22"/>
      <c r="H965" s="22"/>
      <c r="I965" s="63"/>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row>
    <row r="966" spans="2:32">
      <c r="B966" s="27"/>
      <c r="C966" s="12"/>
      <c r="D966" s="12"/>
      <c r="E966" s="27"/>
      <c r="F966" s="22"/>
      <c r="G966" s="22"/>
      <c r="H966" s="22"/>
      <c r="I966" s="63"/>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row>
    <row r="967" spans="2:32">
      <c r="B967" s="27"/>
      <c r="C967" s="12"/>
      <c r="D967" s="12"/>
      <c r="E967" s="27"/>
      <c r="F967" s="22"/>
      <c r="G967" s="22"/>
      <c r="H967" s="22"/>
      <c r="I967" s="63"/>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row>
    <row r="968" spans="2:32">
      <c r="B968" s="27"/>
      <c r="C968" s="12"/>
      <c r="D968" s="12"/>
      <c r="E968" s="27"/>
      <c r="F968" s="22"/>
      <c r="G968" s="22"/>
      <c r="H968" s="22"/>
      <c r="I968" s="63"/>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row>
    <row r="969" spans="2:32">
      <c r="B969" s="27"/>
      <c r="C969" s="12"/>
      <c r="D969" s="12"/>
      <c r="E969" s="27"/>
      <c r="F969" s="22"/>
      <c r="G969" s="22"/>
      <c r="H969" s="22"/>
      <c r="I969" s="63"/>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row>
    <row r="970" spans="2:32">
      <c r="B970" s="27"/>
      <c r="C970" s="12"/>
      <c r="D970" s="12"/>
      <c r="E970" s="27"/>
      <c r="F970" s="22"/>
      <c r="G970" s="22"/>
      <c r="H970" s="22"/>
      <c r="I970" s="63"/>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row>
    <row r="971" spans="2:32">
      <c r="B971" s="27"/>
      <c r="C971" s="12"/>
      <c r="D971" s="12"/>
      <c r="E971" s="27"/>
      <c r="F971" s="22"/>
      <c r="G971" s="22"/>
      <c r="H971" s="22"/>
      <c r="I971" s="63"/>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row>
    <row r="972" spans="2:32">
      <c r="B972" s="27"/>
      <c r="C972" s="12"/>
      <c r="D972" s="12"/>
      <c r="E972" s="27"/>
      <c r="F972" s="22"/>
      <c r="G972" s="22"/>
      <c r="H972" s="22"/>
      <c r="I972" s="63"/>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row>
    <row r="973" spans="2:32">
      <c r="B973" s="27"/>
      <c r="C973" s="12"/>
      <c r="D973" s="12"/>
      <c r="E973" s="27"/>
      <c r="F973" s="22"/>
      <c r="G973" s="22"/>
      <c r="H973" s="22"/>
      <c r="I973" s="63"/>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row>
    <row r="974" spans="2:32">
      <c r="B974" s="27"/>
      <c r="C974" s="12"/>
      <c r="D974" s="12"/>
      <c r="E974" s="27"/>
      <c r="F974" s="22"/>
      <c r="G974" s="22"/>
      <c r="H974" s="22"/>
      <c r="I974" s="63"/>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row>
    <row r="975" spans="2:32">
      <c r="B975" s="27"/>
      <c r="C975" s="12"/>
      <c r="D975" s="12"/>
      <c r="E975" s="27"/>
      <c r="F975" s="22"/>
      <c r="G975" s="22"/>
      <c r="H975" s="22"/>
      <c r="I975" s="63"/>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row>
    <row r="976" spans="2:32">
      <c r="B976" s="27"/>
      <c r="C976" s="12"/>
      <c r="D976" s="12"/>
      <c r="E976" s="27"/>
      <c r="F976" s="22"/>
      <c r="G976" s="22"/>
      <c r="H976" s="22"/>
      <c r="I976" s="63"/>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row>
    <row r="977" spans="2:32">
      <c r="B977" s="27"/>
      <c r="C977" s="12"/>
      <c r="D977" s="12"/>
      <c r="E977" s="27"/>
      <c r="F977" s="22"/>
      <c r="G977" s="22"/>
      <c r="H977" s="22"/>
      <c r="I977" s="63"/>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row>
    <row r="978" spans="2:32">
      <c r="B978" s="27"/>
      <c r="C978" s="12"/>
      <c r="D978" s="12"/>
      <c r="E978" s="27"/>
      <c r="F978" s="22"/>
      <c r="G978" s="22"/>
      <c r="H978" s="22"/>
      <c r="I978" s="63"/>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row>
    <row r="979" spans="2:32">
      <c r="B979" s="27"/>
      <c r="C979" s="12"/>
      <c r="D979" s="12"/>
      <c r="E979" s="27"/>
      <c r="F979" s="22"/>
      <c r="G979" s="22"/>
      <c r="H979" s="22"/>
      <c r="I979" s="63"/>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row>
    <row r="980" spans="2:32">
      <c r="B980" s="27"/>
      <c r="C980" s="12"/>
      <c r="D980" s="12"/>
      <c r="E980" s="27"/>
      <c r="F980" s="22"/>
      <c r="G980" s="22"/>
      <c r="H980" s="22"/>
      <c r="I980" s="63"/>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row>
    <row r="981" spans="2:32">
      <c r="B981" s="27"/>
      <c r="C981" s="12"/>
      <c r="D981" s="12"/>
      <c r="E981" s="27"/>
      <c r="F981" s="22"/>
      <c r="G981" s="22"/>
      <c r="H981" s="22"/>
      <c r="I981" s="63"/>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row>
    <row r="982" spans="2:32">
      <c r="B982" s="27"/>
      <c r="C982" s="12"/>
      <c r="D982" s="12"/>
      <c r="E982" s="27"/>
      <c r="F982" s="22"/>
      <c r="G982" s="22"/>
      <c r="H982" s="22"/>
      <c r="I982" s="63"/>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row>
    <row r="983" spans="2:32">
      <c r="B983" s="27"/>
      <c r="C983" s="12"/>
      <c r="D983" s="12"/>
      <c r="E983" s="27"/>
      <c r="F983" s="22"/>
      <c r="G983" s="22"/>
      <c r="H983" s="22"/>
      <c r="I983" s="63"/>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row>
    <row r="984" spans="2:32">
      <c r="B984" s="27"/>
      <c r="C984" s="12"/>
      <c r="D984" s="12"/>
      <c r="E984" s="27"/>
      <c r="F984" s="22"/>
      <c r="G984" s="22"/>
      <c r="H984" s="22"/>
      <c r="I984" s="63"/>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row>
    <row r="985" spans="2:32">
      <c r="B985" s="27"/>
      <c r="C985" s="12"/>
      <c r="D985" s="12"/>
      <c r="E985" s="27"/>
      <c r="F985" s="22"/>
      <c r="G985" s="22"/>
      <c r="H985" s="22"/>
      <c r="I985" s="63"/>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row>
    <row r="986" spans="2:32">
      <c r="B986" s="27"/>
      <c r="C986" s="12"/>
      <c r="D986" s="12"/>
      <c r="E986" s="27"/>
      <c r="F986" s="22"/>
      <c r="G986" s="22"/>
      <c r="H986" s="22"/>
      <c r="I986" s="63"/>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row>
    <row r="987" spans="2:32">
      <c r="B987" s="27"/>
      <c r="C987" s="12"/>
      <c r="D987" s="12"/>
      <c r="E987" s="27"/>
      <c r="F987" s="22"/>
      <c r="G987" s="22"/>
      <c r="H987" s="22"/>
      <c r="I987" s="63"/>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row>
    <row r="988" spans="2:32">
      <c r="B988" s="27"/>
      <c r="C988" s="12"/>
      <c r="D988" s="12"/>
      <c r="E988" s="27"/>
      <c r="F988" s="22"/>
      <c r="G988" s="22"/>
      <c r="H988" s="22"/>
      <c r="I988" s="63"/>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row>
    <row r="989" spans="2:32">
      <c r="B989" s="27"/>
      <c r="C989" s="12"/>
      <c r="D989" s="12"/>
      <c r="E989" s="27"/>
      <c r="F989" s="22"/>
      <c r="G989" s="22"/>
      <c r="H989" s="22"/>
      <c r="I989" s="63"/>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row>
    <row r="990" spans="2:32">
      <c r="B990" s="27"/>
      <c r="C990" s="12"/>
      <c r="D990" s="12"/>
      <c r="E990" s="27"/>
      <c r="F990" s="22"/>
      <c r="G990" s="22"/>
      <c r="H990" s="22"/>
      <c r="I990" s="63"/>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row>
    <row r="991" spans="2:32">
      <c r="B991" s="27"/>
      <c r="C991" s="12"/>
      <c r="D991" s="12"/>
      <c r="E991" s="27"/>
      <c r="F991" s="22"/>
      <c r="G991" s="22"/>
      <c r="H991" s="22"/>
      <c r="I991" s="63"/>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row>
    <row r="992" spans="2:32">
      <c r="B992" s="27"/>
      <c r="C992" s="12"/>
      <c r="D992" s="12"/>
      <c r="E992" s="27"/>
      <c r="F992" s="22"/>
      <c r="G992" s="22"/>
      <c r="H992" s="22"/>
      <c r="I992" s="63"/>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row>
    <row r="993" spans="2:32">
      <c r="B993" s="27"/>
      <c r="C993" s="12"/>
      <c r="D993" s="12"/>
      <c r="E993" s="27"/>
      <c r="F993" s="22"/>
      <c r="G993" s="22"/>
      <c r="H993" s="22"/>
      <c r="I993" s="63"/>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row>
    <row r="994" spans="2:32">
      <c r="B994" s="27"/>
      <c r="C994" s="12"/>
      <c r="D994" s="12"/>
      <c r="E994" s="27"/>
      <c r="F994" s="22"/>
      <c r="G994" s="22"/>
      <c r="H994" s="22"/>
      <c r="I994" s="63"/>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row>
    <row r="995" spans="2:32">
      <c r="B995" s="27"/>
      <c r="C995" s="12"/>
      <c r="D995" s="12"/>
      <c r="E995" s="27"/>
      <c r="F995" s="22"/>
      <c r="G995" s="22"/>
      <c r="H995" s="22"/>
      <c r="I995" s="63"/>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row>
    <row r="996" spans="2:32">
      <c r="B996" s="27"/>
      <c r="C996" s="12"/>
      <c r="D996" s="12"/>
      <c r="E996" s="27"/>
      <c r="F996" s="22"/>
      <c r="G996" s="22"/>
      <c r="H996" s="22"/>
      <c r="I996" s="63"/>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row>
    <row r="997" spans="2:32">
      <c r="B997" s="27"/>
      <c r="C997" s="12"/>
      <c r="D997" s="12"/>
      <c r="E997" s="27"/>
      <c r="F997" s="22"/>
      <c r="G997" s="22"/>
      <c r="H997" s="22"/>
      <c r="I997" s="63"/>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row>
    <row r="998" spans="2:32">
      <c r="B998" s="27"/>
      <c r="C998" s="12"/>
      <c r="D998" s="12"/>
      <c r="E998" s="27"/>
      <c r="F998" s="22"/>
      <c r="G998" s="22"/>
      <c r="H998" s="22"/>
      <c r="I998" s="63"/>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row>
    <row r="999" spans="2:32">
      <c r="B999" s="27"/>
      <c r="C999" s="12"/>
      <c r="D999" s="12"/>
      <c r="E999" s="27"/>
      <c r="F999" s="22"/>
      <c r="G999" s="22"/>
      <c r="H999" s="22"/>
      <c r="I999" s="63"/>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row>
    <row r="1000" spans="2:32">
      <c r="B1000" s="27"/>
      <c r="C1000" s="12"/>
      <c r="D1000" s="12"/>
      <c r="E1000" s="27"/>
      <c r="F1000" s="22"/>
      <c r="G1000" s="22"/>
      <c r="H1000" s="22"/>
      <c r="I1000" s="63"/>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row>
    <row r="1001" spans="2:32">
      <c r="B1001" s="27"/>
      <c r="C1001" s="12"/>
      <c r="D1001" s="12"/>
      <c r="E1001" s="27"/>
      <c r="F1001" s="22"/>
      <c r="G1001" s="22"/>
      <c r="H1001" s="22"/>
      <c r="I1001" s="63"/>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row>
    <row r="1002" spans="2:32">
      <c r="B1002" s="27"/>
      <c r="C1002" s="12"/>
      <c r="D1002" s="12"/>
      <c r="E1002" s="27"/>
      <c r="F1002" s="22"/>
      <c r="G1002" s="22"/>
      <c r="H1002" s="22"/>
      <c r="I1002" s="63"/>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row>
    <row r="1003" spans="2:32">
      <c r="B1003" s="27"/>
      <c r="C1003" s="12"/>
      <c r="D1003" s="12"/>
      <c r="E1003" s="27"/>
      <c r="F1003" s="22"/>
      <c r="G1003" s="22"/>
      <c r="H1003" s="22"/>
      <c r="I1003" s="63"/>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row>
    <row r="1004" spans="2:32">
      <c r="B1004" s="27"/>
      <c r="C1004" s="12"/>
      <c r="D1004" s="12"/>
      <c r="E1004" s="27"/>
      <c r="F1004" s="22"/>
      <c r="G1004" s="22"/>
      <c r="H1004" s="22"/>
      <c r="I1004" s="63"/>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row>
    <row r="1005" spans="2:32">
      <c r="B1005" s="27"/>
      <c r="C1005" s="12"/>
      <c r="D1005" s="12"/>
      <c r="E1005" s="27"/>
      <c r="F1005" s="22"/>
      <c r="G1005" s="22"/>
      <c r="H1005" s="22"/>
      <c r="I1005" s="63"/>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row>
    <row r="1006" spans="2:32">
      <c r="B1006" s="27"/>
      <c r="C1006" s="12"/>
      <c r="D1006" s="12"/>
      <c r="E1006" s="27"/>
      <c r="F1006" s="22"/>
      <c r="G1006" s="22"/>
      <c r="H1006" s="22"/>
      <c r="I1006" s="63"/>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row>
    <row r="1007" spans="2:32">
      <c r="B1007" s="27"/>
      <c r="C1007" s="12"/>
      <c r="D1007" s="12"/>
      <c r="E1007" s="27"/>
      <c r="F1007" s="22"/>
      <c r="G1007" s="22"/>
      <c r="H1007" s="22"/>
      <c r="I1007" s="63"/>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row>
    <row r="1008" spans="2:32">
      <c r="B1008" s="27"/>
      <c r="C1008" s="12"/>
      <c r="D1008" s="12"/>
      <c r="E1008" s="27"/>
      <c r="F1008" s="22"/>
      <c r="G1008" s="22"/>
      <c r="H1008" s="22"/>
      <c r="I1008" s="63"/>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row>
    <row r="1009" spans="2:32">
      <c r="B1009" s="27"/>
      <c r="C1009" s="12"/>
      <c r="D1009" s="12"/>
      <c r="E1009" s="27"/>
      <c r="F1009" s="22"/>
      <c r="G1009" s="22"/>
      <c r="H1009" s="22"/>
      <c r="I1009" s="63"/>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row>
    <row r="1010" spans="2:32">
      <c r="B1010" s="27"/>
      <c r="C1010" s="12"/>
      <c r="D1010" s="12"/>
      <c r="E1010" s="27"/>
      <c r="F1010" s="22"/>
      <c r="G1010" s="22"/>
      <c r="H1010" s="22"/>
      <c r="I1010" s="63"/>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row>
    <row r="1011" spans="2:32">
      <c r="B1011" s="27"/>
      <c r="C1011" s="12"/>
      <c r="D1011" s="12"/>
      <c r="E1011" s="27"/>
      <c r="F1011" s="22"/>
      <c r="G1011" s="22"/>
      <c r="H1011" s="22"/>
      <c r="I1011" s="63"/>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row>
    <row r="1012" spans="2:32">
      <c r="B1012" s="27"/>
      <c r="C1012" s="12"/>
      <c r="D1012" s="12"/>
      <c r="E1012" s="27"/>
      <c r="F1012" s="22"/>
      <c r="G1012" s="22"/>
      <c r="H1012" s="22"/>
      <c r="I1012" s="63"/>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row>
    <row r="1013" spans="2:32">
      <c r="B1013" s="27"/>
      <c r="C1013" s="12"/>
      <c r="D1013" s="12"/>
      <c r="E1013" s="27"/>
      <c r="F1013" s="22"/>
      <c r="G1013" s="22"/>
      <c r="H1013" s="22"/>
      <c r="I1013" s="63"/>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row>
    <row r="1014" spans="2:32">
      <c r="B1014" s="27"/>
      <c r="C1014" s="12"/>
      <c r="D1014" s="12"/>
      <c r="E1014" s="27"/>
      <c r="F1014" s="22"/>
      <c r="G1014" s="22"/>
      <c r="H1014" s="22"/>
      <c r="I1014" s="63"/>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row>
    <row r="1015" spans="2:32">
      <c r="B1015" s="27"/>
      <c r="C1015" s="12"/>
      <c r="D1015" s="12"/>
      <c r="E1015" s="27"/>
      <c r="F1015" s="22"/>
      <c r="G1015" s="22"/>
      <c r="H1015" s="22"/>
      <c r="I1015" s="63"/>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row>
    <row r="1016" spans="2:32">
      <c r="B1016" s="27"/>
      <c r="C1016" s="12"/>
      <c r="D1016" s="12"/>
      <c r="E1016" s="27"/>
      <c r="F1016" s="22"/>
      <c r="G1016" s="22"/>
      <c r="H1016" s="22"/>
      <c r="I1016" s="63"/>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row>
    <row r="1017" spans="2:32">
      <c r="B1017" s="27"/>
      <c r="C1017" s="12"/>
      <c r="D1017" s="12"/>
      <c r="E1017" s="27"/>
      <c r="F1017" s="22"/>
      <c r="G1017" s="22"/>
      <c r="H1017" s="22"/>
      <c r="I1017" s="63"/>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row>
    <row r="1018" spans="2:32">
      <c r="B1018" s="27"/>
      <c r="C1018" s="12"/>
      <c r="D1018" s="12"/>
      <c r="E1018" s="27"/>
      <c r="F1018" s="22"/>
      <c r="G1018" s="22"/>
      <c r="H1018" s="22"/>
      <c r="I1018" s="63"/>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row>
    <row r="1019" spans="2:32">
      <c r="B1019" s="27"/>
      <c r="C1019" s="12"/>
      <c r="D1019" s="12"/>
      <c r="E1019" s="27"/>
      <c r="F1019" s="22"/>
      <c r="G1019" s="22"/>
      <c r="H1019" s="22"/>
      <c r="I1019" s="63"/>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row>
    <row r="1020" spans="2:32">
      <c r="B1020" s="27"/>
      <c r="C1020" s="12"/>
      <c r="D1020" s="12"/>
      <c r="E1020" s="27"/>
      <c r="F1020" s="22"/>
      <c r="G1020" s="22"/>
      <c r="H1020" s="22"/>
      <c r="I1020" s="63"/>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row>
    <row r="1021" spans="2:32">
      <c r="B1021" s="27"/>
      <c r="C1021" s="12"/>
      <c r="D1021" s="12"/>
      <c r="E1021" s="27"/>
      <c r="F1021" s="22"/>
      <c r="G1021" s="22"/>
      <c r="H1021" s="22"/>
      <c r="I1021" s="63"/>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row>
    <row r="1022" spans="2:32">
      <c r="B1022" s="27"/>
      <c r="C1022" s="12"/>
      <c r="D1022" s="12"/>
      <c r="E1022" s="27"/>
      <c r="F1022" s="22"/>
      <c r="G1022" s="22"/>
      <c r="H1022" s="22"/>
      <c r="I1022" s="63"/>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row>
    <row r="1023" spans="2:32">
      <c r="B1023" s="27"/>
      <c r="C1023" s="12"/>
      <c r="D1023" s="12"/>
      <c r="E1023" s="27"/>
      <c r="F1023" s="22"/>
      <c r="G1023" s="22"/>
      <c r="H1023" s="22"/>
      <c r="I1023" s="63"/>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row>
    <row r="1024" spans="2:32">
      <c r="B1024" s="27"/>
      <c r="C1024" s="12"/>
      <c r="D1024" s="12"/>
      <c r="E1024" s="27"/>
      <c r="F1024" s="22"/>
      <c r="G1024" s="22"/>
      <c r="H1024" s="22"/>
      <c r="I1024" s="63"/>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row>
    <row r="1025" spans="2:32">
      <c r="B1025" s="27"/>
      <c r="C1025" s="12"/>
      <c r="D1025" s="12"/>
      <c r="E1025" s="27"/>
      <c r="F1025" s="22"/>
      <c r="G1025" s="22"/>
      <c r="H1025" s="22"/>
      <c r="I1025" s="63"/>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row>
    <row r="1026" spans="2:32">
      <c r="B1026" s="27"/>
      <c r="C1026" s="12"/>
      <c r="D1026" s="12"/>
      <c r="E1026" s="27"/>
      <c r="F1026" s="22"/>
      <c r="G1026" s="22"/>
      <c r="H1026" s="22"/>
      <c r="I1026" s="63"/>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row>
    <row r="1027" spans="2:32">
      <c r="B1027" s="27"/>
      <c r="C1027" s="12"/>
      <c r="D1027" s="12"/>
      <c r="E1027" s="27"/>
      <c r="F1027" s="22"/>
      <c r="G1027" s="22"/>
      <c r="H1027" s="22"/>
      <c r="I1027" s="63"/>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row>
    <row r="1028" spans="2:32">
      <c r="B1028" s="27"/>
      <c r="C1028" s="12"/>
      <c r="D1028" s="12"/>
      <c r="E1028" s="27"/>
      <c r="F1028" s="22"/>
      <c r="G1028" s="22"/>
      <c r="H1028" s="22"/>
      <c r="I1028" s="63"/>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row>
    <row r="1029" spans="2:32">
      <c r="B1029" s="27"/>
      <c r="C1029" s="12"/>
      <c r="D1029" s="12"/>
      <c r="E1029" s="27"/>
      <c r="F1029" s="22"/>
      <c r="G1029" s="22"/>
      <c r="H1029" s="22"/>
      <c r="I1029" s="63"/>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row>
    <row r="1030" spans="2:32">
      <c r="B1030" s="27"/>
      <c r="C1030" s="12"/>
      <c r="D1030" s="12"/>
      <c r="E1030" s="27"/>
      <c r="F1030" s="22"/>
      <c r="G1030" s="22"/>
      <c r="H1030" s="22"/>
      <c r="I1030" s="63"/>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row>
    <row r="1031" spans="2:32">
      <c r="B1031" s="27"/>
      <c r="C1031" s="12"/>
      <c r="D1031" s="12"/>
      <c r="E1031" s="27"/>
      <c r="F1031" s="22"/>
      <c r="G1031" s="22"/>
      <c r="H1031" s="22"/>
      <c r="I1031" s="63"/>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row>
    <row r="1032" spans="2:32">
      <c r="B1032" s="27"/>
      <c r="C1032" s="12"/>
      <c r="D1032" s="12"/>
      <c r="E1032" s="27"/>
      <c r="F1032" s="22"/>
      <c r="G1032" s="22"/>
      <c r="H1032" s="22"/>
      <c r="I1032" s="63"/>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row>
    <row r="1033" spans="2:32">
      <c r="B1033" s="27"/>
      <c r="C1033" s="12"/>
      <c r="D1033" s="12"/>
      <c r="E1033" s="27"/>
      <c r="F1033" s="22"/>
      <c r="G1033" s="22"/>
      <c r="H1033" s="22"/>
      <c r="I1033" s="63"/>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row>
    <row r="1034" spans="2:32">
      <c r="B1034" s="27"/>
      <c r="C1034" s="12"/>
      <c r="D1034" s="12"/>
      <c r="E1034" s="27"/>
      <c r="F1034" s="22"/>
      <c r="G1034" s="22"/>
      <c r="H1034" s="22"/>
      <c r="I1034" s="63"/>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row>
    <row r="1035" spans="2:32">
      <c r="B1035" s="27"/>
      <c r="C1035" s="12"/>
      <c r="D1035" s="12"/>
      <c r="E1035" s="27"/>
      <c r="F1035" s="22"/>
      <c r="G1035" s="22"/>
      <c r="H1035" s="22"/>
      <c r="I1035" s="63"/>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row>
    <row r="1036" spans="2:32">
      <c r="B1036" s="27"/>
      <c r="C1036" s="12"/>
      <c r="D1036" s="12"/>
      <c r="E1036" s="27"/>
      <c r="F1036" s="22"/>
      <c r="G1036" s="22"/>
      <c r="H1036" s="22"/>
      <c r="I1036" s="63"/>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row>
    <row r="1037" spans="2:32">
      <c r="B1037" s="27"/>
      <c r="C1037" s="12"/>
      <c r="D1037" s="12"/>
      <c r="E1037" s="27"/>
      <c r="F1037" s="22"/>
      <c r="G1037" s="22"/>
      <c r="H1037" s="22"/>
      <c r="I1037" s="63"/>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row>
    <row r="1038" spans="2:32">
      <c r="B1038" s="27"/>
      <c r="C1038" s="12"/>
      <c r="D1038" s="12"/>
      <c r="E1038" s="27"/>
      <c r="F1038" s="22"/>
      <c r="G1038" s="22"/>
      <c r="H1038" s="22"/>
      <c r="I1038" s="63"/>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row>
    <row r="1039" spans="2:32">
      <c r="B1039" s="27"/>
      <c r="C1039" s="12"/>
      <c r="D1039" s="12"/>
      <c r="E1039" s="27"/>
      <c r="F1039" s="22"/>
      <c r="G1039" s="22"/>
      <c r="H1039" s="22"/>
      <c r="I1039" s="63"/>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row>
    <row r="1040" spans="2:32">
      <c r="B1040" s="27"/>
      <c r="C1040" s="12"/>
      <c r="D1040" s="12"/>
      <c r="E1040" s="27"/>
      <c r="F1040" s="22"/>
      <c r="G1040" s="22"/>
      <c r="H1040" s="22"/>
      <c r="I1040" s="63"/>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row>
    <row r="1041" spans="2:32">
      <c r="B1041" s="27"/>
      <c r="C1041" s="12"/>
      <c r="D1041" s="12"/>
      <c r="E1041" s="27"/>
      <c r="F1041" s="22"/>
      <c r="G1041" s="22"/>
      <c r="H1041" s="22"/>
      <c r="I1041" s="63"/>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row>
    <row r="1042" spans="2:32">
      <c r="B1042" s="27"/>
      <c r="C1042" s="12"/>
      <c r="D1042" s="12"/>
      <c r="E1042" s="27"/>
      <c r="F1042" s="22"/>
      <c r="G1042" s="22"/>
      <c r="H1042" s="22"/>
      <c r="I1042" s="63"/>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row>
    <row r="1043" spans="2:32">
      <c r="B1043" s="27"/>
      <c r="C1043" s="12"/>
      <c r="D1043" s="12"/>
      <c r="E1043" s="27"/>
      <c r="F1043" s="22"/>
      <c r="G1043" s="22"/>
      <c r="H1043" s="22"/>
      <c r="I1043" s="63"/>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row>
    <row r="1044" spans="2:32">
      <c r="B1044" s="27"/>
      <c r="C1044" s="12"/>
      <c r="D1044" s="12"/>
      <c r="E1044" s="27"/>
      <c r="F1044" s="22"/>
      <c r="G1044" s="22"/>
      <c r="H1044" s="22"/>
      <c r="I1044" s="63"/>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row>
    <row r="1045" spans="2:32">
      <c r="B1045" s="27"/>
      <c r="C1045" s="12"/>
      <c r="D1045" s="12"/>
      <c r="E1045" s="27"/>
      <c r="F1045" s="22"/>
      <c r="G1045" s="22"/>
      <c r="H1045" s="22"/>
      <c r="I1045" s="63"/>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row>
    <row r="1046" spans="2:32">
      <c r="B1046" s="27"/>
      <c r="C1046" s="12"/>
      <c r="D1046" s="12"/>
      <c r="E1046" s="27"/>
      <c r="F1046" s="22"/>
      <c r="G1046" s="22"/>
      <c r="H1046" s="22"/>
      <c r="I1046" s="63"/>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row>
    <row r="1047" spans="2:32">
      <c r="B1047" s="27"/>
      <c r="C1047" s="12"/>
      <c r="D1047" s="12"/>
      <c r="E1047" s="27"/>
      <c r="F1047" s="22"/>
      <c r="G1047" s="22"/>
      <c r="H1047" s="22"/>
      <c r="I1047" s="63"/>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row>
    <row r="1048" spans="2:32">
      <c r="B1048" s="27"/>
      <c r="C1048" s="12"/>
      <c r="D1048" s="12"/>
      <c r="E1048" s="27"/>
      <c r="F1048" s="22"/>
      <c r="G1048" s="22"/>
      <c r="H1048" s="22"/>
      <c r="I1048" s="63"/>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row>
    <row r="1049" spans="2:32">
      <c r="B1049" s="27"/>
      <c r="C1049" s="12"/>
      <c r="D1049" s="12"/>
      <c r="E1049" s="27"/>
      <c r="F1049" s="22"/>
      <c r="G1049" s="22"/>
      <c r="H1049" s="22"/>
      <c r="I1049" s="63"/>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row>
    <row r="1050" spans="2:32">
      <c r="B1050" s="27"/>
      <c r="C1050" s="12"/>
      <c r="D1050" s="12"/>
      <c r="E1050" s="27"/>
      <c r="F1050" s="22"/>
      <c r="G1050" s="22"/>
      <c r="H1050" s="22"/>
      <c r="I1050" s="63"/>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row>
    <row r="1051" spans="2:32">
      <c r="B1051" s="27"/>
      <c r="C1051" s="12"/>
      <c r="D1051" s="12"/>
      <c r="E1051" s="27"/>
      <c r="F1051" s="22"/>
      <c r="G1051" s="22"/>
      <c r="H1051" s="22"/>
      <c r="I1051" s="63"/>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row>
    <row r="1052" spans="2:32">
      <c r="B1052" s="27"/>
      <c r="C1052" s="12"/>
      <c r="D1052" s="12"/>
      <c r="E1052" s="27"/>
      <c r="F1052" s="22"/>
      <c r="G1052" s="22"/>
      <c r="H1052" s="22"/>
      <c r="I1052" s="63"/>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row>
    <row r="1053" spans="2:32">
      <c r="B1053" s="27"/>
      <c r="C1053" s="12"/>
      <c r="D1053" s="12"/>
      <c r="E1053" s="27"/>
      <c r="F1053" s="22"/>
      <c r="G1053" s="22"/>
      <c r="H1053" s="22"/>
      <c r="I1053" s="63"/>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row>
    <row r="1054" spans="2:32">
      <c r="B1054" s="27"/>
      <c r="C1054" s="12"/>
      <c r="D1054" s="12"/>
      <c r="E1054" s="27"/>
      <c r="F1054" s="22"/>
      <c r="G1054" s="22"/>
      <c r="H1054" s="22"/>
      <c r="I1054" s="63"/>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row>
    <row r="1055" spans="2:32">
      <c r="B1055" s="27"/>
      <c r="C1055" s="12"/>
      <c r="D1055" s="12"/>
      <c r="E1055" s="27"/>
      <c r="F1055" s="22"/>
      <c r="G1055" s="22"/>
      <c r="H1055" s="22"/>
      <c r="I1055" s="63"/>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row>
    <row r="1056" spans="2:32">
      <c r="B1056" s="27"/>
      <c r="C1056" s="12"/>
      <c r="D1056" s="12"/>
      <c r="E1056" s="27"/>
      <c r="F1056" s="22"/>
      <c r="G1056" s="22"/>
      <c r="H1056" s="22"/>
      <c r="I1056" s="63"/>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row>
    <row r="1057" spans="2:32">
      <c r="B1057" s="27"/>
      <c r="C1057" s="12"/>
      <c r="D1057" s="12"/>
      <c r="E1057" s="27"/>
      <c r="F1057" s="22"/>
      <c r="G1057" s="22"/>
      <c r="H1057" s="22"/>
      <c r="I1057" s="63"/>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row>
    <row r="1058" spans="2:32">
      <c r="B1058" s="27"/>
      <c r="C1058" s="12"/>
      <c r="D1058" s="12"/>
      <c r="E1058" s="27"/>
      <c r="F1058" s="22"/>
      <c r="G1058" s="22"/>
      <c r="H1058" s="22"/>
      <c r="I1058" s="63"/>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row>
    <row r="1059" spans="2:32">
      <c r="B1059" s="27"/>
      <c r="C1059" s="12"/>
      <c r="D1059" s="12"/>
      <c r="E1059" s="27"/>
      <c r="F1059" s="22"/>
      <c r="G1059" s="22"/>
      <c r="H1059" s="22"/>
      <c r="I1059" s="63"/>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row>
    <row r="1060" spans="2:32">
      <c r="B1060" s="27"/>
      <c r="C1060" s="12"/>
      <c r="D1060" s="12"/>
      <c r="E1060" s="27"/>
      <c r="F1060" s="22"/>
      <c r="G1060" s="22"/>
      <c r="H1060" s="22"/>
      <c r="I1060" s="63"/>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row>
    <row r="1061" spans="2:32">
      <c r="B1061" s="27"/>
      <c r="C1061" s="12"/>
      <c r="D1061" s="12"/>
      <c r="E1061" s="27"/>
      <c r="F1061" s="22"/>
      <c r="G1061" s="22"/>
      <c r="H1061" s="22"/>
      <c r="I1061" s="63"/>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row>
    <row r="1062" spans="2:32">
      <c r="B1062" s="27"/>
      <c r="C1062" s="12"/>
      <c r="D1062" s="12"/>
      <c r="E1062" s="27"/>
      <c r="F1062" s="22"/>
      <c r="G1062" s="22"/>
      <c r="H1062" s="22"/>
      <c r="I1062" s="63"/>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row>
    <row r="1063" spans="2:32">
      <c r="B1063" s="27"/>
      <c r="C1063" s="12"/>
      <c r="D1063" s="12"/>
      <c r="E1063" s="27"/>
      <c r="F1063" s="22"/>
      <c r="G1063" s="22"/>
      <c r="H1063" s="22"/>
      <c r="I1063" s="63"/>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row>
    <row r="1064" spans="2:32">
      <c r="B1064" s="27"/>
      <c r="C1064" s="12"/>
      <c r="D1064" s="12"/>
      <c r="E1064" s="27"/>
      <c r="F1064" s="22"/>
      <c r="G1064" s="22"/>
      <c r="H1064" s="22"/>
      <c r="I1064" s="63"/>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row>
    <row r="1065" spans="2:32">
      <c r="B1065" s="27"/>
      <c r="C1065" s="12"/>
      <c r="D1065" s="12"/>
      <c r="E1065" s="27"/>
      <c r="F1065" s="22"/>
      <c r="G1065" s="22"/>
      <c r="H1065" s="22"/>
      <c r="I1065" s="63"/>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row>
    <row r="1066" spans="2:32">
      <c r="B1066" s="27"/>
      <c r="C1066" s="12"/>
      <c r="D1066" s="12"/>
      <c r="E1066" s="27"/>
      <c r="F1066" s="22"/>
      <c r="G1066" s="22"/>
      <c r="H1066" s="22"/>
      <c r="I1066" s="63"/>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row>
    <row r="1067" spans="2:32">
      <c r="B1067" s="27"/>
      <c r="C1067" s="12"/>
      <c r="D1067" s="12"/>
      <c r="E1067" s="27"/>
      <c r="F1067" s="22"/>
      <c r="G1067" s="22"/>
      <c r="H1067" s="22"/>
      <c r="I1067" s="63"/>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row>
    <row r="1068" spans="2:32">
      <c r="B1068" s="27"/>
      <c r="C1068" s="12"/>
      <c r="D1068" s="12"/>
      <c r="E1068" s="27"/>
      <c r="F1068" s="22"/>
      <c r="G1068" s="22"/>
      <c r="H1068" s="22"/>
      <c r="I1068" s="63"/>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row>
    <row r="1069" spans="2:32">
      <c r="B1069" s="27"/>
      <c r="C1069" s="12"/>
      <c r="D1069" s="12"/>
      <c r="E1069" s="27"/>
      <c r="F1069" s="22"/>
      <c r="G1069" s="22"/>
      <c r="H1069" s="22"/>
      <c r="I1069" s="63"/>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row>
    <row r="1070" spans="2:32">
      <c r="B1070" s="27"/>
      <c r="C1070" s="12"/>
      <c r="D1070" s="12"/>
      <c r="E1070" s="27"/>
      <c r="F1070" s="22"/>
      <c r="G1070" s="22"/>
      <c r="H1070" s="22"/>
      <c r="I1070" s="63"/>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row>
    <row r="1071" spans="2:32">
      <c r="B1071" s="27"/>
      <c r="C1071" s="12"/>
      <c r="D1071" s="12"/>
      <c r="E1071" s="27"/>
      <c r="F1071" s="22"/>
      <c r="G1071" s="22"/>
      <c r="H1071" s="22"/>
      <c r="I1071" s="63"/>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row>
    <row r="1072" spans="2:32">
      <c r="B1072" s="27"/>
      <c r="C1072" s="12"/>
      <c r="D1072" s="12"/>
      <c r="E1072" s="27"/>
      <c r="F1072" s="22"/>
      <c r="G1072" s="22"/>
      <c r="H1072" s="22"/>
      <c r="I1072" s="63"/>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row>
    <row r="1073" spans="2:32">
      <c r="B1073" s="27"/>
      <c r="C1073" s="12"/>
      <c r="D1073" s="12"/>
      <c r="E1073" s="27"/>
      <c r="F1073" s="22"/>
      <c r="G1073" s="22"/>
      <c r="H1073" s="22"/>
      <c r="I1073" s="63"/>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row>
    <row r="1074" spans="2:32">
      <c r="B1074" s="27"/>
      <c r="C1074" s="12"/>
      <c r="D1074" s="12"/>
      <c r="E1074" s="27"/>
      <c r="F1074" s="22"/>
      <c r="G1074" s="22"/>
      <c r="H1074" s="22"/>
      <c r="I1074" s="63"/>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row>
    <row r="1075" spans="2:32">
      <c r="B1075" s="27"/>
      <c r="C1075" s="12"/>
      <c r="D1075" s="12"/>
      <c r="E1075" s="27"/>
      <c r="F1075" s="22"/>
      <c r="G1075" s="22"/>
      <c r="H1075" s="22"/>
      <c r="I1075" s="63"/>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row>
    <row r="1076" spans="2:32">
      <c r="B1076" s="27"/>
      <c r="C1076" s="12"/>
      <c r="D1076" s="12"/>
      <c r="E1076" s="27"/>
      <c r="F1076" s="22"/>
      <c r="G1076" s="22"/>
      <c r="H1076" s="22"/>
      <c r="I1076" s="63"/>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row>
    <row r="1077" spans="2:32">
      <c r="B1077" s="27"/>
      <c r="C1077" s="12"/>
      <c r="D1077" s="12"/>
      <c r="E1077" s="27"/>
      <c r="F1077" s="22"/>
      <c r="G1077" s="22"/>
      <c r="H1077" s="22"/>
      <c r="I1077" s="63"/>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row>
    <row r="1078" spans="2:32">
      <c r="B1078" s="27"/>
      <c r="C1078" s="12"/>
      <c r="D1078" s="12"/>
      <c r="E1078" s="27"/>
      <c r="F1078" s="22"/>
      <c r="G1078" s="22"/>
      <c r="H1078" s="22"/>
      <c r="I1078" s="63"/>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row>
    <row r="1079" spans="2:32">
      <c r="B1079" s="27"/>
      <c r="C1079" s="12"/>
      <c r="D1079" s="12"/>
      <c r="E1079" s="27"/>
      <c r="F1079" s="22"/>
      <c r="G1079" s="22"/>
      <c r="H1079" s="22"/>
      <c r="I1079" s="63"/>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row>
    <row r="1080" spans="2:32">
      <c r="B1080" s="27"/>
      <c r="C1080" s="12"/>
      <c r="D1080" s="12"/>
      <c r="E1080" s="27"/>
      <c r="F1080" s="22"/>
      <c r="G1080" s="22"/>
      <c r="H1080" s="22"/>
      <c r="I1080" s="63"/>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row>
    <row r="1081" spans="2:32">
      <c r="B1081" s="27"/>
      <c r="C1081" s="12"/>
      <c r="D1081" s="12"/>
      <c r="E1081" s="27"/>
      <c r="F1081" s="22"/>
      <c r="G1081" s="22"/>
      <c r="H1081" s="22"/>
      <c r="I1081" s="63"/>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row>
    <row r="1082" spans="2:32">
      <c r="B1082" s="27"/>
      <c r="C1082" s="12"/>
      <c r="D1082" s="12"/>
      <c r="E1082" s="27"/>
      <c r="F1082" s="22"/>
      <c r="G1082" s="22"/>
      <c r="H1082" s="22"/>
      <c r="I1082" s="63"/>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row>
    <row r="1083" spans="2:32">
      <c r="B1083" s="27"/>
      <c r="C1083" s="12"/>
      <c r="D1083" s="12"/>
      <c r="E1083" s="27"/>
      <c r="F1083" s="22"/>
      <c r="G1083" s="22"/>
      <c r="H1083" s="22"/>
      <c r="I1083" s="63"/>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row>
    <row r="1084" spans="2:32">
      <c r="B1084" s="27"/>
      <c r="C1084" s="12"/>
      <c r="D1084" s="12"/>
      <c r="E1084" s="27"/>
      <c r="F1084" s="22"/>
      <c r="G1084" s="22"/>
      <c r="H1084" s="22"/>
      <c r="I1084" s="63"/>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row>
    <row r="1085" spans="2:32">
      <c r="B1085" s="27"/>
      <c r="C1085" s="12"/>
      <c r="D1085" s="12"/>
      <c r="E1085" s="27"/>
      <c r="F1085" s="22"/>
      <c r="G1085" s="22"/>
      <c r="H1085" s="22"/>
      <c r="I1085" s="63"/>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row>
    <row r="1086" spans="2:32">
      <c r="B1086" s="27"/>
      <c r="C1086" s="12"/>
      <c r="D1086" s="12"/>
      <c r="E1086" s="27"/>
      <c r="F1086" s="22"/>
      <c r="G1086" s="22"/>
      <c r="H1086" s="22"/>
      <c r="I1086" s="63"/>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row>
    <row r="1087" spans="2:32">
      <c r="B1087" s="27"/>
      <c r="C1087" s="12"/>
      <c r="D1087" s="12"/>
      <c r="E1087" s="27"/>
      <c r="F1087" s="22"/>
      <c r="G1087" s="22"/>
      <c r="H1087" s="22"/>
      <c r="I1087" s="63"/>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row>
    <row r="1088" spans="2:32">
      <c r="B1088" s="27"/>
      <c r="C1088" s="12"/>
      <c r="D1088" s="12"/>
      <c r="E1088" s="27"/>
      <c r="F1088" s="22"/>
      <c r="G1088" s="22"/>
      <c r="H1088" s="22"/>
      <c r="I1088" s="63"/>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row>
    <row r="1089" spans="2:32">
      <c r="B1089" s="27"/>
      <c r="C1089" s="12"/>
      <c r="D1089" s="12"/>
      <c r="E1089" s="27"/>
      <c r="F1089" s="22"/>
      <c r="G1089" s="22"/>
      <c r="H1089" s="22"/>
      <c r="I1089" s="63"/>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row>
    <row r="1090" spans="2:32">
      <c r="B1090" s="27"/>
      <c r="C1090" s="12"/>
      <c r="D1090" s="12"/>
      <c r="E1090" s="27"/>
      <c r="F1090" s="22"/>
      <c r="G1090" s="22"/>
      <c r="H1090" s="22"/>
      <c r="I1090" s="63"/>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row>
    <row r="1091" spans="2:32">
      <c r="B1091" s="27"/>
      <c r="C1091" s="12"/>
      <c r="D1091" s="12"/>
      <c r="E1091" s="27"/>
      <c r="F1091" s="22"/>
      <c r="G1091" s="22"/>
      <c r="H1091" s="22"/>
      <c r="I1091" s="63"/>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row>
    <row r="1092" spans="2:32">
      <c r="B1092" s="27"/>
      <c r="C1092" s="12"/>
      <c r="D1092" s="12"/>
      <c r="E1092" s="27"/>
      <c r="F1092" s="22"/>
      <c r="G1092" s="22"/>
      <c r="H1092" s="22"/>
      <c r="I1092" s="63"/>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row>
    <row r="1093" spans="2:32">
      <c r="B1093" s="27"/>
      <c r="C1093" s="12"/>
      <c r="D1093" s="12"/>
      <c r="E1093" s="27"/>
      <c r="F1093" s="22"/>
      <c r="G1093" s="22"/>
      <c r="H1093" s="22"/>
      <c r="I1093" s="63"/>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row>
    <row r="1094" spans="2:32">
      <c r="B1094" s="27"/>
      <c r="C1094" s="12"/>
      <c r="D1094" s="12"/>
      <c r="E1094" s="27"/>
      <c r="F1094" s="22"/>
      <c r="G1094" s="22"/>
      <c r="H1094" s="22"/>
      <c r="I1094" s="63"/>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row>
    <row r="1095" spans="2:32">
      <c r="B1095" s="27"/>
      <c r="C1095" s="12"/>
      <c r="D1095" s="12"/>
      <c r="E1095" s="27"/>
      <c r="F1095" s="22"/>
      <c r="G1095" s="22"/>
      <c r="H1095" s="22"/>
      <c r="I1095" s="63"/>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row>
    <row r="1096" spans="2:32">
      <c r="B1096" s="27"/>
      <c r="C1096" s="12"/>
      <c r="D1096" s="12"/>
      <c r="E1096" s="27"/>
      <c r="F1096" s="22"/>
      <c r="G1096" s="22"/>
      <c r="H1096" s="22"/>
      <c r="I1096" s="63"/>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row>
    <row r="1097" spans="2:32">
      <c r="B1097" s="27"/>
      <c r="C1097" s="12"/>
      <c r="D1097" s="12"/>
      <c r="E1097" s="27"/>
      <c r="F1097" s="22"/>
      <c r="G1097" s="22"/>
      <c r="H1097" s="22"/>
      <c r="I1097" s="63"/>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row>
    <row r="1098" spans="2:32">
      <c r="B1098" s="27"/>
      <c r="C1098" s="12"/>
      <c r="D1098" s="12"/>
      <c r="E1098" s="27"/>
      <c r="F1098" s="22"/>
      <c r="G1098" s="22"/>
      <c r="H1098" s="22"/>
      <c r="I1098" s="63"/>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row>
    <row r="1099" spans="2:32">
      <c r="B1099" s="27"/>
      <c r="C1099" s="12"/>
      <c r="D1099" s="12"/>
      <c r="E1099" s="27"/>
      <c r="F1099" s="22"/>
      <c r="G1099" s="22"/>
      <c r="H1099" s="22"/>
      <c r="I1099" s="63"/>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row>
    <row r="1100" spans="2:32">
      <c r="B1100" s="27"/>
      <c r="C1100" s="12"/>
      <c r="D1100" s="12"/>
      <c r="E1100" s="27"/>
      <c r="F1100" s="22"/>
      <c r="G1100" s="22"/>
      <c r="H1100" s="22"/>
      <c r="I1100" s="63"/>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row>
    <row r="1101" spans="2:32">
      <c r="B1101" s="27"/>
      <c r="C1101" s="12"/>
      <c r="D1101" s="12"/>
      <c r="E1101" s="27"/>
      <c r="F1101" s="22"/>
      <c r="G1101" s="22"/>
      <c r="H1101" s="22"/>
      <c r="I1101" s="63"/>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row>
    <row r="1102" spans="2:32">
      <c r="B1102" s="27"/>
      <c r="C1102" s="12"/>
      <c r="D1102" s="12"/>
      <c r="E1102" s="27"/>
      <c r="F1102" s="22"/>
      <c r="G1102" s="22"/>
      <c r="H1102" s="22"/>
      <c r="I1102" s="63"/>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row>
    <row r="1103" spans="2:32">
      <c r="B1103" s="27"/>
      <c r="C1103" s="12"/>
      <c r="D1103" s="12"/>
      <c r="E1103" s="27"/>
      <c r="F1103" s="22"/>
      <c r="G1103" s="22"/>
      <c r="H1103" s="22"/>
      <c r="I1103" s="63"/>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row>
    <row r="1104" spans="2:32">
      <c r="B1104" s="27"/>
      <c r="C1104" s="12"/>
      <c r="D1104" s="12"/>
      <c r="E1104" s="27"/>
      <c r="F1104" s="22"/>
      <c r="G1104" s="22"/>
      <c r="H1104" s="22"/>
      <c r="I1104" s="63"/>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row>
    <row r="1105" spans="2:32">
      <c r="B1105" s="27"/>
      <c r="C1105" s="12"/>
      <c r="D1105" s="12"/>
      <c r="E1105" s="27"/>
      <c r="F1105" s="22"/>
      <c r="G1105" s="22"/>
      <c r="H1105" s="22"/>
      <c r="I1105" s="63"/>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row>
    <row r="1106" spans="2:32">
      <c r="B1106" s="27"/>
      <c r="C1106" s="12"/>
      <c r="D1106" s="12"/>
      <c r="E1106" s="27"/>
      <c r="F1106" s="22"/>
      <c r="G1106" s="22"/>
      <c r="H1106" s="22"/>
      <c r="I1106" s="63"/>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row>
    <row r="1107" spans="2:32">
      <c r="B1107" s="27"/>
      <c r="C1107" s="12"/>
      <c r="D1107" s="12"/>
      <c r="E1107" s="27"/>
      <c r="F1107" s="22"/>
      <c r="G1107" s="22"/>
      <c r="H1107" s="22"/>
      <c r="I1107" s="63"/>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row>
    <row r="1108" spans="2:32">
      <c r="B1108" s="27"/>
      <c r="C1108" s="12"/>
      <c r="D1108" s="12"/>
      <c r="E1108" s="27"/>
      <c r="F1108" s="22"/>
      <c r="G1108" s="22"/>
      <c r="H1108" s="22"/>
      <c r="I1108" s="63"/>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row>
    <row r="1109" spans="2:32">
      <c r="B1109" s="27"/>
      <c r="C1109" s="12"/>
      <c r="D1109" s="12"/>
      <c r="E1109" s="27"/>
      <c r="F1109" s="22"/>
      <c r="G1109" s="22"/>
      <c r="H1109" s="22"/>
      <c r="I1109" s="63"/>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row>
    <row r="1110" spans="2:32">
      <c r="B1110" s="27"/>
      <c r="C1110" s="12"/>
      <c r="D1110" s="12"/>
      <c r="E1110" s="27"/>
      <c r="F1110" s="22"/>
      <c r="G1110" s="22"/>
      <c r="H1110" s="22"/>
      <c r="I1110" s="63"/>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row>
    <row r="1111" spans="2:32">
      <c r="B1111" s="27"/>
      <c r="C1111" s="12"/>
      <c r="D1111" s="12"/>
      <c r="E1111" s="27"/>
      <c r="F1111" s="22"/>
      <c r="G1111" s="22"/>
      <c r="H1111" s="22"/>
      <c r="I1111" s="63"/>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row>
    <row r="1112" spans="2:32">
      <c r="B1112" s="27"/>
      <c r="C1112" s="12"/>
      <c r="D1112" s="12"/>
      <c r="E1112" s="27"/>
      <c r="F1112" s="22"/>
      <c r="G1112" s="22"/>
      <c r="H1112" s="22"/>
      <c r="I1112" s="63"/>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row>
    <row r="1113" spans="2:32">
      <c r="B1113" s="27"/>
      <c r="C1113" s="12"/>
      <c r="D1113" s="12"/>
      <c r="E1113" s="27"/>
      <c r="F1113" s="22"/>
      <c r="G1113" s="22"/>
      <c r="H1113" s="22"/>
      <c r="I1113" s="63"/>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row>
    <row r="1114" spans="2:32">
      <c r="B1114" s="27"/>
      <c r="C1114" s="12"/>
      <c r="D1114" s="12"/>
      <c r="E1114" s="27"/>
      <c r="F1114" s="22"/>
      <c r="G1114" s="22"/>
      <c r="H1114" s="22"/>
      <c r="I1114" s="63"/>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row>
    <row r="1115" spans="2:32">
      <c r="B1115" s="27"/>
      <c r="C1115" s="12"/>
      <c r="D1115" s="12"/>
      <c r="E1115" s="27"/>
      <c r="F1115" s="22"/>
      <c r="G1115" s="22"/>
      <c r="H1115" s="22"/>
      <c r="I1115" s="63"/>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row>
    <row r="1116" spans="2:32">
      <c r="B1116" s="27"/>
      <c r="C1116" s="12"/>
      <c r="D1116" s="12"/>
      <c r="E1116" s="27"/>
      <c r="F1116" s="22"/>
      <c r="G1116" s="22"/>
      <c r="H1116" s="22"/>
      <c r="I1116" s="63"/>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row>
    <row r="1117" spans="2:32">
      <c r="B1117" s="27"/>
      <c r="C1117" s="12"/>
      <c r="D1117" s="12"/>
      <c r="E1117" s="27"/>
      <c r="F1117" s="22"/>
      <c r="G1117" s="22"/>
      <c r="H1117" s="22"/>
      <c r="I1117" s="63"/>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row>
    <row r="1118" spans="2:32">
      <c r="B1118" s="27"/>
      <c r="C1118" s="12"/>
      <c r="D1118" s="12"/>
      <c r="E1118" s="27"/>
      <c r="F1118" s="22"/>
      <c r="G1118" s="22"/>
      <c r="H1118" s="22"/>
      <c r="I1118" s="63"/>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row>
    <row r="1119" spans="2:32">
      <c r="B1119" s="27"/>
      <c r="C1119" s="12"/>
      <c r="D1119" s="12"/>
      <c r="E1119" s="27"/>
      <c r="F1119" s="22"/>
      <c r="G1119" s="22"/>
      <c r="H1119" s="22"/>
      <c r="I1119" s="63"/>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row>
    <row r="1120" spans="2:32">
      <c r="B1120" s="27"/>
      <c r="C1120" s="12"/>
      <c r="D1120" s="12"/>
      <c r="E1120" s="27"/>
      <c r="F1120" s="22"/>
      <c r="G1120" s="22"/>
      <c r="H1120" s="22"/>
      <c r="I1120" s="63"/>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row>
    <row r="1121" spans="2:32">
      <c r="B1121" s="27"/>
      <c r="C1121" s="12"/>
      <c r="D1121" s="12"/>
      <c r="E1121" s="27"/>
      <c r="F1121" s="22"/>
      <c r="G1121" s="22"/>
      <c r="H1121" s="22"/>
      <c r="I1121" s="63"/>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row>
    <row r="1122" spans="2:32">
      <c r="B1122" s="27"/>
      <c r="C1122" s="12"/>
      <c r="D1122" s="12"/>
      <c r="E1122" s="27"/>
      <c r="F1122" s="22"/>
      <c r="G1122" s="22"/>
      <c r="H1122" s="22"/>
      <c r="I1122" s="63"/>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row>
    <row r="1123" spans="2:32">
      <c r="B1123" s="27"/>
      <c r="C1123" s="12"/>
      <c r="D1123" s="12"/>
      <c r="E1123" s="27"/>
      <c r="F1123" s="22"/>
      <c r="G1123" s="22"/>
      <c r="H1123" s="22"/>
      <c r="I1123" s="63"/>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row>
    <row r="1124" spans="2:32">
      <c r="B1124" s="27"/>
      <c r="C1124" s="12"/>
      <c r="D1124" s="12"/>
      <c r="E1124" s="27"/>
      <c r="F1124" s="22"/>
      <c r="G1124" s="22"/>
      <c r="H1124" s="22"/>
      <c r="I1124" s="63"/>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row>
    <row r="1125" spans="2:32">
      <c r="B1125" s="27"/>
      <c r="C1125" s="12"/>
      <c r="D1125" s="12"/>
      <c r="E1125" s="27"/>
      <c r="F1125" s="22"/>
      <c r="G1125" s="22"/>
      <c r="H1125" s="22"/>
      <c r="I1125" s="63"/>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row>
    <row r="1126" spans="2:32">
      <c r="B1126" s="27"/>
      <c r="C1126" s="12"/>
      <c r="D1126" s="12"/>
      <c r="E1126" s="27"/>
      <c r="F1126" s="22"/>
      <c r="G1126" s="22"/>
      <c r="H1126" s="22"/>
      <c r="I1126" s="63"/>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row>
    <row r="1127" spans="2:32">
      <c r="B1127" s="27"/>
      <c r="C1127" s="12"/>
      <c r="D1127" s="12"/>
      <c r="E1127" s="27"/>
      <c r="F1127" s="22"/>
      <c r="G1127" s="22"/>
      <c r="H1127" s="22"/>
      <c r="I1127" s="63"/>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row>
    <row r="1128" spans="2:32">
      <c r="B1128" s="27"/>
      <c r="C1128" s="12"/>
      <c r="D1128" s="12"/>
      <c r="E1128" s="27"/>
      <c r="F1128" s="22"/>
      <c r="G1128" s="22"/>
      <c r="H1128" s="22"/>
      <c r="I1128" s="63"/>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row>
    <row r="1129" spans="2:32">
      <c r="B1129" s="27"/>
      <c r="C1129" s="12"/>
      <c r="D1129" s="12"/>
      <c r="E1129" s="27"/>
      <c r="F1129" s="22"/>
      <c r="G1129" s="22"/>
      <c r="H1129" s="22"/>
      <c r="I1129" s="63"/>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row>
    <row r="1130" spans="2:32">
      <c r="B1130" s="27"/>
      <c r="C1130" s="12"/>
      <c r="D1130" s="12"/>
      <c r="E1130" s="27"/>
      <c r="F1130" s="22"/>
      <c r="G1130" s="22"/>
      <c r="H1130" s="22"/>
      <c r="I1130" s="63"/>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row>
    <row r="1131" spans="2:32">
      <c r="B1131" s="27"/>
      <c r="C1131" s="12"/>
      <c r="D1131" s="12"/>
      <c r="E1131" s="27"/>
      <c r="F1131" s="22"/>
      <c r="G1131" s="22"/>
      <c r="H1131" s="22"/>
      <c r="I1131" s="63"/>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row>
    <row r="1132" spans="2:32">
      <c r="B1132" s="27"/>
      <c r="C1132" s="12"/>
      <c r="D1132" s="12"/>
      <c r="E1132" s="27"/>
      <c r="F1132" s="22"/>
      <c r="G1132" s="22"/>
      <c r="H1132" s="22"/>
      <c r="I1132" s="63"/>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row>
    <row r="1133" spans="2:32">
      <c r="B1133" s="27"/>
      <c r="C1133" s="12"/>
      <c r="D1133" s="12"/>
      <c r="E1133" s="27"/>
      <c r="F1133" s="22"/>
      <c r="G1133" s="22"/>
      <c r="H1133" s="22"/>
      <c r="I1133" s="63"/>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row>
    <row r="1134" spans="2:32">
      <c r="B1134" s="27"/>
      <c r="C1134" s="12"/>
      <c r="D1134" s="12"/>
      <c r="E1134" s="27"/>
      <c r="F1134" s="22"/>
      <c r="G1134" s="22"/>
      <c r="H1134" s="22"/>
      <c r="I1134" s="63"/>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row>
    <row r="1135" spans="2:32">
      <c r="B1135" s="27"/>
      <c r="C1135" s="12"/>
      <c r="D1135" s="12"/>
      <c r="E1135" s="27"/>
      <c r="F1135" s="22"/>
      <c r="G1135" s="22"/>
      <c r="H1135" s="22"/>
      <c r="I1135" s="63"/>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row>
    <row r="1136" spans="2:32">
      <c r="B1136" s="27"/>
      <c r="C1136" s="12"/>
      <c r="D1136" s="12"/>
      <c r="E1136" s="27"/>
      <c r="F1136" s="22"/>
      <c r="G1136" s="22"/>
      <c r="H1136" s="22"/>
      <c r="I1136" s="63"/>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row>
    <row r="1137" spans="2:32">
      <c r="B1137" s="27"/>
      <c r="C1137" s="12"/>
      <c r="D1137" s="12"/>
      <c r="E1137" s="27"/>
      <c r="F1137" s="22"/>
      <c r="G1137" s="22"/>
      <c r="H1137" s="22"/>
      <c r="I1137" s="63"/>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row>
    <row r="1138" spans="2:32">
      <c r="B1138" s="27"/>
      <c r="C1138" s="12"/>
      <c r="D1138" s="12"/>
      <c r="E1138" s="27"/>
      <c r="F1138" s="22"/>
      <c r="G1138" s="22"/>
      <c r="H1138" s="22"/>
      <c r="I1138" s="63"/>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row>
    <row r="1139" spans="2:32">
      <c r="B1139" s="27"/>
      <c r="C1139" s="12"/>
      <c r="D1139" s="12"/>
      <c r="E1139" s="27"/>
      <c r="F1139" s="22"/>
      <c r="G1139" s="22"/>
      <c r="H1139" s="22"/>
      <c r="I1139" s="63"/>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row>
    <row r="1140" spans="2:32">
      <c r="B1140" s="27"/>
      <c r="C1140" s="12"/>
      <c r="D1140" s="12"/>
      <c r="E1140" s="27"/>
      <c r="F1140" s="22"/>
      <c r="G1140" s="22"/>
      <c r="H1140" s="22"/>
      <c r="I1140" s="63"/>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row>
    <row r="1141" spans="2:32">
      <c r="B1141" s="27"/>
      <c r="C1141" s="12"/>
      <c r="D1141" s="12"/>
      <c r="E1141" s="27"/>
      <c r="F1141" s="22"/>
      <c r="G1141" s="22"/>
      <c r="H1141" s="22"/>
      <c r="I1141" s="63"/>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row>
    <row r="1142" spans="2:32">
      <c r="B1142" s="27"/>
      <c r="C1142" s="12"/>
      <c r="D1142" s="12"/>
      <c r="E1142" s="27"/>
      <c r="F1142" s="22"/>
      <c r="G1142" s="22"/>
      <c r="H1142" s="22"/>
      <c r="I1142" s="63"/>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row>
    <row r="1143" spans="2:32">
      <c r="B1143" s="27"/>
      <c r="C1143" s="12"/>
      <c r="D1143" s="12"/>
      <c r="E1143" s="27"/>
      <c r="F1143" s="22"/>
      <c r="G1143" s="22"/>
      <c r="H1143" s="22"/>
      <c r="I1143" s="63"/>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row>
    <row r="1144" spans="2:32">
      <c r="B1144" s="27"/>
      <c r="C1144" s="12"/>
      <c r="D1144" s="12"/>
      <c r="E1144" s="27"/>
      <c r="F1144" s="22"/>
      <c r="G1144" s="22"/>
      <c r="H1144" s="22"/>
      <c r="I1144" s="63"/>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row>
    <row r="1145" spans="2:32">
      <c r="B1145" s="27"/>
      <c r="C1145" s="12"/>
      <c r="D1145" s="12"/>
      <c r="E1145" s="27"/>
      <c r="F1145" s="22"/>
      <c r="G1145" s="22"/>
      <c r="H1145" s="22"/>
      <c r="I1145" s="63"/>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row>
    <row r="1146" spans="2:32">
      <c r="B1146" s="27"/>
      <c r="C1146" s="12"/>
      <c r="D1146" s="12"/>
      <c r="E1146" s="27"/>
      <c r="F1146" s="22"/>
      <c r="G1146" s="22"/>
      <c r="H1146" s="22"/>
      <c r="I1146" s="63"/>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row>
    <row r="1147" spans="2:32">
      <c r="B1147" s="27"/>
      <c r="C1147" s="12"/>
      <c r="D1147" s="12"/>
      <c r="E1147" s="27"/>
      <c r="F1147" s="22"/>
      <c r="G1147" s="22"/>
      <c r="H1147" s="22"/>
      <c r="I1147" s="63"/>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row>
    <row r="1148" spans="2:32">
      <c r="B1148" s="27"/>
      <c r="C1148" s="12"/>
      <c r="D1148" s="12"/>
      <c r="E1148" s="27"/>
      <c r="F1148" s="22"/>
      <c r="G1148" s="22"/>
      <c r="H1148" s="22"/>
      <c r="I1148" s="63"/>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row>
    <row r="1149" spans="2:32">
      <c r="B1149" s="27"/>
      <c r="C1149" s="12"/>
      <c r="D1149" s="12"/>
      <c r="E1149" s="27"/>
      <c r="F1149" s="22"/>
      <c r="G1149" s="22"/>
      <c r="H1149" s="22"/>
      <c r="I1149" s="63"/>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row>
    <row r="1150" spans="2:32">
      <c r="B1150" s="27"/>
      <c r="C1150" s="12"/>
      <c r="D1150" s="12"/>
      <c r="E1150" s="27"/>
      <c r="F1150" s="22"/>
      <c r="G1150" s="22"/>
      <c r="H1150" s="22"/>
      <c r="I1150" s="63"/>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row>
    <row r="1151" spans="2:32">
      <c r="B1151" s="27"/>
      <c r="C1151" s="12"/>
      <c r="D1151" s="12"/>
      <c r="E1151" s="27"/>
      <c r="F1151" s="22"/>
      <c r="G1151" s="22"/>
      <c r="H1151" s="22"/>
      <c r="I1151" s="63"/>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row>
    <row r="1152" spans="2:32">
      <c r="B1152" s="27"/>
      <c r="C1152" s="12"/>
      <c r="D1152" s="12"/>
      <c r="E1152" s="27"/>
      <c r="F1152" s="22"/>
      <c r="G1152" s="22"/>
      <c r="H1152" s="22"/>
      <c r="I1152" s="63"/>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row>
    <row r="1153" spans="2:32">
      <c r="B1153" s="27"/>
      <c r="C1153" s="12"/>
      <c r="D1153" s="12"/>
      <c r="E1153" s="27"/>
      <c r="F1153" s="22"/>
      <c r="G1153" s="22"/>
      <c r="H1153" s="22"/>
      <c r="I1153" s="63"/>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row>
    <row r="1154" spans="2:32">
      <c r="B1154" s="27"/>
      <c r="C1154" s="12"/>
      <c r="D1154" s="12"/>
      <c r="E1154" s="27"/>
      <c r="F1154" s="22"/>
      <c r="G1154" s="22"/>
      <c r="H1154" s="22"/>
      <c r="I1154" s="63"/>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row>
    <row r="1155" spans="2:32">
      <c r="B1155" s="27"/>
      <c r="C1155" s="12"/>
      <c r="D1155" s="12"/>
      <c r="E1155" s="27"/>
      <c r="F1155" s="22"/>
      <c r="G1155" s="22"/>
      <c r="H1155" s="22"/>
      <c r="I1155" s="63"/>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row>
    <row r="1156" spans="2:32">
      <c r="B1156" s="27"/>
      <c r="C1156" s="12"/>
      <c r="D1156" s="12"/>
      <c r="E1156" s="27"/>
      <c r="F1156" s="22"/>
      <c r="G1156" s="22"/>
      <c r="H1156" s="22"/>
      <c r="I1156" s="63"/>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row>
    <row r="1157" spans="2:32">
      <c r="B1157" s="27"/>
      <c r="C1157" s="12"/>
      <c r="D1157" s="12"/>
      <c r="E1157" s="27"/>
      <c r="F1157" s="22"/>
      <c r="G1157" s="22"/>
      <c r="H1157" s="22"/>
      <c r="I1157" s="63"/>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row>
    <row r="1158" spans="2:32">
      <c r="B1158" s="27"/>
      <c r="C1158" s="12"/>
      <c r="D1158" s="12"/>
      <c r="E1158" s="27"/>
      <c r="F1158" s="22"/>
      <c r="G1158" s="22"/>
      <c r="H1158" s="22"/>
      <c r="I1158" s="63"/>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row>
    <row r="1159" spans="2:32">
      <c r="B1159" s="27"/>
      <c r="C1159" s="12"/>
      <c r="D1159" s="12"/>
      <c r="E1159" s="27"/>
      <c r="F1159" s="22"/>
      <c r="G1159" s="22"/>
      <c r="H1159" s="22"/>
      <c r="I1159" s="63"/>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row>
    <row r="1160" spans="2:32">
      <c r="B1160" s="27"/>
      <c r="C1160" s="12"/>
      <c r="D1160" s="12"/>
      <c r="E1160" s="27"/>
      <c r="F1160" s="22"/>
      <c r="G1160" s="22"/>
      <c r="H1160" s="22"/>
      <c r="I1160" s="63"/>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row>
    <row r="1161" spans="2:32">
      <c r="B1161" s="27"/>
      <c r="C1161" s="12"/>
      <c r="D1161" s="12"/>
      <c r="E1161" s="27"/>
      <c r="F1161" s="22"/>
      <c r="G1161" s="22"/>
      <c r="H1161" s="22"/>
      <c r="I1161" s="63"/>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row>
    <row r="1162" spans="2:32">
      <c r="B1162" s="27"/>
      <c r="C1162" s="12"/>
      <c r="D1162" s="12"/>
      <c r="E1162" s="27"/>
      <c r="F1162" s="22"/>
      <c r="G1162" s="22"/>
      <c r="H1162" s="22"/>
      <c r="I1162" s="63"/>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row>
    <row r="1163" spans="2:32">
      <c r="B1163" s="27"/>
      <c r="C1163" s="12"/>
      <c r="D1163" s="12"/>
      <c r="E1163" s="27"/>
      <c r="F1163" s="22"/>
      <c r="G1163" s="22"/>
      <c r="H1163" s="22"/>
      <c r="I1163" s="63"/>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row>
    <row r="1164" spans="2:32">
      <c r="B1164" s="27"/>
      <c r="C1164" s="12"/>
      <c r="D1164" s="12"/>
      <c r="E1164" s="27"/>
      <c r="F1164" s="22"/>
      <c r="G1164" s="22"/>
      <c r="H1164" s="22"/>
      <c r="I1164" s="63"/>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row>
    <row r="1165" spans="2:32">
      <c r="B1165" s="27"/>
      <c r="C1165" s="12"/>
      <c r="D1165" s="12"/>
      <c r="E1165" s="27"/>
      <c r="F1165" s="22"/>
      <c r="G1165" s="22"/>
      <c r="H1165" s="22"/>
      <c r="I1165" s="63"/>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row>
    <row r="1166" spans="2:32">
      <c r="B1166" s="27"/>
      <c r="C1166" s="12"/>
      <c r="D1166" s="12"/>
      <c r="E1166" s="27"/>
      <c r="F1166" s="22"/>
      <c r="G1166" s="22"/>
      <c r="H1166" s="22"/>
      <c r="I1166" s="63"/>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row>
    <row r="1167" spans="2:32">
      <c r="B1167" s="27"/>
      <c r="C1167" s="12"/>
      <c r="D1167" s="12"/>
      <c r="E1167" s="27"/>
      <c r="F1167" s="22"/>
      <c r="G1167" s="22"/>
      <c r="H1167" s="22"/>
      <c r="I1167" s="63"/>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row>
    <row r="1168" spans="2:32">
      <c r="B1168" s="27"/>
      <c r="C1168" s="12"/>
      <c r="D1168" s="12"/>
      <c r="E1168" s="27"/>
      <c r="F1168" s="22"/>
      <c r="G1168" s="22"/>
      <c r="H1168" s="22"/>
      <c r="I1168" s="63"/>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row>
    <row r="1169" spans="2:32">
      <c r="B1169" s="27"/>
      <c r="C1169" s="12"/>
      <c r="D1169" s="12"/>
      <c r="E1169" s="27"/>
      <c r="F1169" s="22"/>
      <c r="G1169" s="22"/>
      <c r="H1169" s="22"/>
      <c r="I1169" s="63"/>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row>
    <row r="1170" spans="2:32">
      <c r="B1170" s="27"/>
      <c r="C1170" s="12"/>
      <c r="D1170" s="12"/>
      <c r="E1170" s="27"/>
      <c r="F1170" s="22"/>
      <c r="G1170" s="22"/>
      <c r="H1170" s="22"/>
      <c r="I1170" s="63"/>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row>
    <row r="1171" spans="2:32">
      <c r="B1171" s="27"/>
      <c r="C1171" s="12"/>
      <c r="D1171" s="12"/>
      <c r="E1171" s="27"/>
      <c r="F1171" s="22"/>
      <c r="G1171" s="22"/>
      <c r="H1171" s="22"/>
      <c r="I1171" s="63"/>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row>
    <row r="1172" spans="2:32">
      <c r="B1172" s="27"/>
      <c r="C1172" s="12"/>
      <c r="D1172" s="12"/>
      <c r="E1172" s="27"/>
      <c r="F1172" s="22"/>
      <c r="G1172" s="22"/>
      <c r="H1172" s="22"/>
      <c r="I1172" s="63"/>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row>
    <row r="1173" spans="2:32">
      <c r="B1173" s="27"/>
      <c r="C1173" s="12"/>
      <c r="D1173" s="12"/>
      <c r="E1173" s="27"/>
      <c r="F1173" s="22"/>
      <c r="G1173" s="22"/>
      <c r="H1173" s="22"/>
      <c r="I1173" s="63"/>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row>
    <row r="1174" spans="2:32">
      <c r="B1174" s="27"/>
      <c r="C1174" s="12"/>
      <c r="D1174" s="12"/>
      <c r="E1174" s="27"/>
      <c r="F1174" s="22"/>
      <c r="G1174" s="22"/>
      <c r="H1174" s="22"/>
      <c r="I1174" s="63"/>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row>
    <row r="1175" spans="2:32">
      <c r="B1175" s="27"/>
      <c r="C1175" s="12"/>
      <c r="D1175" s="12"/>
      <c r="E1175" s="27"/>
      <c r="F1175" s="22"/>
      <c r="G1175" s="22"/>
      <c r="H1175" s="22"/>
      <c r="I1175" s="63"/>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row>
    <row r="1176" spans="2:32">
      <c r="B1176" s="27"/>
      <c r="C1176" s="12"/>
      <c r="D1176" s="12"/>
      <c r="E1176" s="27"/>
      <c r="F1176" s="22"/>
      <c r="G1176" s="22"/>
      <c r="H1176" s="22"/>
      <c r="I1176" s="63"/>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row>
    <row r="1177" spans="2:32">
      <c r="B1177" s="27"/>
      <c r="C1177" s="12"/>
      <c r="D1177" s="12"/>
      <c r="E1177" s="27"/>
      <c r="F1177" s="22"/>
      <c r="G1177" s="22"/>
      <c r="H1177" s="22"/>
      <c r="I1177" s="63"/>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row>
    <row r="1178" spans="2:32">
      <c r="B1178" s="27"/>
      <c r="C1178" s="12"/>
      <c r="D1178" s="12"/>
      <c r="E1178" s="27"/>
      <c r="F1178" s="22"/>
      <c r="G1178" s="22"/>
      <c r="H1178" s="22"/>
      <c r="I1178" s="63"/>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row>
    <row r="1179" spans="2:32">
      <c r="B1179" s="27"/>
      <c r="C1179" s="12"/>
      <c r="D1179" s="12"/>
      <c r="E1179" s="27"/>
      <c r="F1179" s="22"/>
      <c r="G1179" s="22"/>
      <c r="H1179" s="22"/>
      <c r="I1179" s="63"/>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row>
    <row r="1180" spans="2:32">
      <c r="B1180" s="27"/>
      <c r="C1180" s="12"/>
      <c r="D1180" s="12"/>
      <c r="E1180" s="27"/>
      <c r="F1180" s="22"/>
      <c r="G1180" s="22"/>
      <c r="H1180" s="22"/>
      <c r="I1180" s="63"/>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row>
    <row r="1181" spans="2:32">
      <c r="B1181" s="27"/>
      <c r="C1181" s="12"/>
      <c r="D1181" s="12"/>
      <c r="E1181" s="27"/>
      <c r="F1181" s="22"/>
      <c r="G1181" s="22"/>
      <c r="H1181" s="22"/>
      <c r="I1181" s="63"/>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row>
    <row r="1182" spans="2:32">
      <c r="B1182" s="27"/>
      <c r="C1182" s="12"/>
      <c r="D1182" s="12"/>
      <c r="E1182" s="27"/>
      <c r="F1182" s="22"/>
      <c r="G1182" s="22"/>
      <c r="H1182" s="22"/>
      <c r="I1182" s="63"/>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row>
    <row r="1183" spans="2:32">
      <c r="B1183" s="27"/>
      <c r="C1183" s="12"/>
      <c r="D1183" s="12"/>
      <c r="E1183" s="27"/>
      <c r="F1183" s="22"/>
      <c r="G1183" s="22"/>
      <c r="H1183" s="22"/>
      <c r="I1183" s="63"/>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row>
    <row r="1184" spans="2:32">
      <c r="B1184" s="27"/>
      <c r="C1184" s="12"/>
      <c r="D1184" s="12"/>
      <c r="E1184" s="27"/>
      <c r="F1184" s="22"/>
      <c r="G1184" s="22"/>
      <c r="H1184" s="22"/>
      <c r="I1184" s="63"/>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row>
    <row r="1185" spans="2:32">
      <c r="B1185" s="27"/>
      <c r="C1185" s="12"/>
      <c r="D1185" s="12"/>
      <c r="E1185" s="27"/>
      <c r="F1185" s="22"/>
      <c r="G1185" s="22"/>
      <c r="H1185" s="22"/>
      <c r="I1185" s="63"/>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row>
    <row r="1186" spans="2:32">
      <c r="B1186" s="27"/>
      <c r="C1186" s="12"/>
      <c r="D1186" s="12"/>
      <c r="E1186" s="27"/>
      <c r="F1186" s="22"/>
      <c r="G1186" s="22"/>
      <c r="H1186" s="22"/>
      <c r="I1186" s="63"/>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row>
    <row r="1187" spans="2:32">
      <c r="B1187" s="27"/>
      <c r="C1187" s="12"/>
      <c r="D1187" s="12"/>
      <c r="E1187" s="27"/>
      <c r="F1187" s="22"/>
      <c r="G1187" s="22"/>
      <c r="H1187" s="22"/>
      <c r="I1187" s="63"/>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row>
    <row r="1188" spans="2:32">
      <c r="B1188" s="27"/>
      <c r="C1188" s="12"/>
      <c r="D1188" s="12"/>
      <c r="E1188" s="27"/>
      <c r="F1188" s="22"/>
      <c r="G1188" s="22"/>
      <c r="H1188" s="22"/>
      <c r="I1188" s="63"/>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row>
    <row r="1189" spans="2:32">
      <c r="B1189" s="27"/>
      <c r="C1189" s="12"/>
      <c r="D1189" s="12"/>
      <c r="E1189" s="27"/>
      <c r="F1189" s="22"/>
      <c r="G1189" s="22"/>
      <c r="H1189" s="22"/>
      <c r="I1189" s="63"/>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row>
    <row r="1190" spans="2:32">
      <c r="B1190" s="27"/>
      <c r="C1190" s="12"/>
      <c r="D1190" s="12"/>
      <c r="E1190" s="27"/>
      <c r="F1190" s="22"/>
      <c r="G1190" s="22"/>
      <c r="H1190" s="22"/>
      <c r="I1190" s="63"/>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row>
    <row r="1191" spans="2:32">
      <c r="B1191" s="27"/>
      <c r="C1191" s="12"/>
      <c r="D1191" s="12"/>
      <c r="E1191" s="27"/>
      <c r="F1191" s="22"/>
      <c r="G1191" s="22"/>
      <c r="H1191" s="22"/>
      <c r="I1191" s="63"/>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row>
    <row r="1192" spans="2:32">
      <c r="B1192" s="27"/>
      <c r="C1192" s="12"/>
      <c r="D1192" s="12"/>
      <c r="E1192" s="27"/>
      <c r="F1192" s="22"/>
      <c r="G1192" s="22"/>
      <c r="H1192" s="22"/>
      <c r="I1192" s="63"/>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row>
    <row r="1193" spans="2:32">
      <c r="B1193" s="27"/>
      <c r="C1193" s="12"/>
      <c r="D1193" s="12"/>
      <c r="E1193" s="27"/>
      <c r="F1193" s="22"/>
      <c r="G1193" s="22"/>
      <c r="H1193" s="22"/>
      <c r="I1193" s="63"/>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row>
    <row r="1194" spans="2:32">
      <c r="B1194" s="27"/>
      <c r="C1194" s="12"/>
      <c r="D1194" s="12"/>
      <c r="E1194" s="27"/>
      <c r="F1194" s="22"/>
      <c r="G1194" s="22"/>
      <c r="H1194" s="22"/>
      <c r="I1194" s="63"/>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row>
    <row r="1195" spans="2:32">
      <c r="B1195" s="27"/>
      <c r="C1195" s="12"/>
      <c r="D1195" s="12"/>
      <c r="E1195" s="27"/>
      <c r="F1195" s="22"/>
      <c r="G1195" s="22"/>
      <c r="H1195" s="22"/>
      <c r="I1195" s="63"/>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row>
    <row r="1196" spans="2:32">
      <c r="B1196" s="27"/>
      <c r="C1196" s="12"/>
      <c r="D1196" s="12"/>
      <c r="E1196" s="27"/>
      <c r="F1196" s="22"/>
      <c r="G1196" s="22"/>
      <c r="H1196" s="22"/>
      <c r="I1196" s="63"/>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row>
    <row r="1197" spans="2:32">
      <c r="B1197" s="27"/>
      <c r="C1197" s="12"/>
      <c r="D1197" s="12"/>
      <c r="E1197" s="27"/>
      <c r="F1197" s="22"/>
      <c r="G1197" s="22"/>
      <c r="H1197" s="22"/>
      <c r="I1197" s="63"/>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row>
    <row r="1198" spans="2:32">
      <c r="B1198" s="27"/>
      <c r="C1198" s="12"/>
      <c r="D1198" s="12"/>
      <c r="E1198" s="27"/>
      <c r="F1198" s="22"/>
      <c r="G1198" s="22"/>
      <c r="H1198" s="22"/>
      <c r="I1198" s="63"/>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row>
    <row r="1199" spans="2:32">
      <c r="B1199" s="27"/>
      <c r="C1199" s="12"/>
      <c r="D1199" s="12"/>
      <c r="E1199" s="27"/>
      <c r="F1199" s="22"/>
      <c r="G1199" s="22"/>
      <c r="H1199" s="22"/>
      <c r="I1199" s="63"/>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row>
    <row r="1200" spans="2:32">
      <c r="B1200" s="27"/>
      <c r="C1200" s="12"/>
      <c r="D1200" s="12"/>
      <c r="E1200" s="27"/>
      <c r="F1200" s="22"/>
      <c r="G1200" s="22"/>
      <c r="H1200" s="22"/>
      <c r="I1200" s="63"/>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row>
    <row r="1201" spans="2:32">
      <c r="B1201" s="27"/>
      <c r="C1201" s="12"/>
      <c r="D1201" s="12"/>
      <c r="E1201" s="27"/>
      <c r="F1201" s="22"/>
      <c r="G1201" s="22"/>
      <c r="H1201" s="22"/>
      <c r="I1201" s="63"/>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row>
    <row r="1202" spans="2:32">
      <c r="B1202" s="27"/>
      <c r="C1202" s="12"/>
      <c r="D1202" s="12"/>
      <c r="E1202" s="27"/>
      <c r="F1202" s="22"/>
      <c r="G1202" s="22"/>
      <c r="H1202" s="22"/>
      <c r="I1202" s="63"/>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row>
    <row r="1203" spans="2:32">
      <c r="B1203" s="27"/>
      <c r="C1203" s="12"/>
      <c r="D1203" s="12"/>
      <c r="E1203" s="27"/>
      <c r="F1203" s="22"/>
      <c r="G1203" s="22"/>
      <c r="H1203" s="22"/>
      <c r="I1203" s="63"/>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row>
    <row r="1204" spans="2:32">
      <c r="B1204" s="27"/>
      <c r="C1204" s="12"/>
      <c r="D1204" s="12"/>
      <c r="E1204" s="27"/>
      <c r="F1204" s="22"/>
      <c r="G1204" s="22"/>
      <c r="H1204" s="22"/>
      <c r="I1204" s="63"/>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row>
    <row r="1205" spans="2:32">
      <c r="B1205" s="27"/>
      <c r="C1205" s="12"/>
      <c r="D1205" s="12"/>
      <c r="E1205" s="27"/>
      <c r="F1205" s="22"/>
      <c r="G1205" s="22"/>
      <c r="H1205" s="22"/>
      <c r="I1205" s="63"/>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row>
    <row r="1206" spans="2:32">
      <c r="B1206" s="27"/>
      <c r="C1206" s="12"/>
      <c r="D1206" s="12"/>
      <c r="E1206" s="27"/>
      <c r="F1206" s="22"/>
      <c r="G1206" s="22"/>
      <c r="H1206" s="22"/>
      <c r="I1206" s="63"/>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row>
    <row r="1207" spans="2:32">
      <c r="B1207" s="27"/>
      <c r="C1207" s="12"/>
      <c r="D1207" s="12"/>
      <c r="E1207" s="27"/>
      <c r="F1207" s="22"/>
      <c r="G1207" s="22"/>
      <c r="H1207" s="22"/>
      <c r="I1207" s="63"/>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row>
    <row r="1208" spans="2:32">
      <c r="B1208" s="27"/>
      <c r="C1208" s="12"/>
      <c r="D1208" s="12"/>
      <c r="E1208" s="27"/>
      <c r="F1208" s="22"/>
      <c r="G1208" s="22"/>
      <c r="H1208" s="22"/>
      <c r="I1208" s="63"/>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row>
    <row r="1209" spans="2:32">
      <c r="B1209" s="27"/>
      <c r="C1209" s="12"/>
      <c r="D1209" s="12"/>
      <c r="E1209" s="27"/>
      <c r="F1209" s="22"/>
      <c r="G1209" s="22"/>
      <c r="H1209" s="22"/>
      <c r="I1209" s="63"/>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row>
    <row r="1210" spans="2:32">
      <c r="B1210" s="27"/>
      <c r="C1210" s="12"/>
      <c r="D1210" s="12"/>
      <c r="E1210" s="27"/>
      <c r="F1210" s="22"/>
      <c r="G1210" s="22"/>
      <c r="H1210" s="22"/>
      <c r="I1210" s="63"/>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row>
    <row r="1211" spans="2:32">
      <c r="B1211" s="27"/>
      <c r="C1211" s="12"/>
      <c r="D1211" s="12"/>
      <c r="E1211" s="27"/>
      <c r="F1211" s="22"/>
      <c r="G1211" s="22"/>
      <c r="H1211" s="22"/>
      <c r="I1211" s="63"/>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row>
    <row r="1212" spans="2:32">
      <c r="B1212" s="27"/>
      <c r="C1212" s="12"/>
      <c r="D1212" s="12"/>
      <c r="E1212" s="27"/>
      <c r="F1212" s="22"/>
      <c r="G1212" s="22"/>
      <c r="H1212" s="22"/>
      <c r="I1212" s="63"/>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row>
    <row r="1213" spans="2:32">
      <c r="B1213" s="27"/>
      <c r="C1213" s="12"/>
      <c r="D1213" s="12"/>
      <c r="E1213" s="27"/>
      <c r="F1213" s="22"/>
      <c r="G1213" s="22"/>
      <c r="H1213" s="22"/>
      <c r="I1213" s="63"/>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row>
    <row r="1214" spans="2:32">
      <c r="B1214" s="27"/>
      <c r="C1214" s="12"/>
      <c r="D1214" s="12"/>
      <c r="E1214" s="27"/>
      <c r="F1214" s="22"/>
      <c r="G1214" s="22"/>
      <c r="H1214" s="22"/>
      <c r="I1214" s="63"/>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row>
    <row r="1215" spans="2:32">
      <c r="B1215" s="27"/>
      <c r="C1215" s="12"/>
      <c r="D1215" s="12"/>
      <c r="E1215" s="27"/>
      <c r="F1215" s="22"/>
      <c r="G1215" s="22"/>
      <c r="H1215" s="22"/>
      <c r="I1215" s="63"/>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row>
    <row r="1216" spans="2:32">
      <c r="B1216" s="27"/>
      <c r="C1216" s="12"/>
      <c r="D1216" s="12"/>
      <c r="E1216" s="27"/>
      <c r="F1216" s="22"/>
      <c r="G1216" s="22"/>
      <c r="H1216" s="22"/>
      <c r="I1216" s="63"/>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row>
    <row r="1217" spans="2:32">
      <c r="B1217" s="27"/>
      <c r="C1217" s="12"/>
      <c r="D1217" s="12"/>
      <c r="E1217" s="27"/>
      <c r="F1217" s="22"/>
      <c r="G1217" s="22"/>
      <c r="H1217" s="22"/>
      <c r="I1217" s="63"/>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row>
    <row r="1218" spans="2:32">
      <c r="B1218" s="27"/>
      <c r="C1218" s="12"/>
      <c r="D1218" s="12"/>
      <c r="E1218" s="27"/>
      <c r="F1218" s="22"/>
      <c r="G1218" s="22"/>
      <c r="H1218" s="22"/>
      <c r="I1218" s="63"/>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row>
    <row r="1219" spans="2:32">
      <c r="B1219" s="27"/>
      <c r="C1219" s="12"/>
      <c r="D1219" s="12"/>
      <c r="E1219" s="27"/>
      <c r="F1219" s="22"/>
      <c r="G1219" s="22"/>
      <c r="H1219" s="22"/>
      <c r="I1219" s="63"/>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row>
    <row r="1220" spans="2:32">
      <c r="B1220" s="27"/>
      <c r="C1220" s="12"/>
      <c r="D1220" s="12"/>
      <c r="E1220" s="27"/>
      <c r="F1220" s="22"/>
      <c r="G1220" s="22"/>
      <c r="H1220" s="22"/>
      <c r="I1220" s="63"/>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row>
    <row r="1221" spans="2:32">
      <c r="B1221" s="27"/>
      <c r="C1221" s="12"/>
      <c r="D1221" s="12"/>
      <c r="E1221" s="27"/>
      <c r="F1221" s="22"/>
      <c r="G1221" s="22"/>
      <c r="H1221" s="22"/>
      <c r="I1221" s="63"/>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row>
    <row r="1222" spans="2:32">
      <c r="B1222" s="27"/>
      <c r="C1222" s="12"/>
      <c r="D1222" s="12"/>
      <c r="E1222" s="27"/>
      <c r="F1222" s="22"/>
      <c r="G1222" s="22"/>
      <c r="H1222" s="22"/>
      <c r="I1222" s="63"/>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row>
    <row r="1223" spans="2:32">
      <c r="B1223" s="27"/>
      <c r="C1223" s="12"/>
      <c r="D1223" s="12"/>
      <c r="E1223" s="27"/>
      <c r="F1223" s="22"/>
      <c r="G1223" s="22"/>
      <c r="H1223" s="22"/>
      <c r="I1223" s="63"/>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row>
    <row r="1224" spans="2:32">
      <c r="B1224" s="27"/>
      <c r="C1224" s="12"/>
      <c r="D1224" s="12"/>
      <c r="E1224" s="27"/>
      <c r="F1224" s="22"/>
      <c r="G1224" s="22"/>
      <c r="H1224" s="22"/>
      <c r="I1224" s="63"/>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row>
    <row r="1225" spans="2:32">
      <c r="B1225" s="27"/>
      <c r="C1225" s="12"/>
      <c r="D1225" s="12"/>
      <c r="E1225" s="27"/>
      <c r="F1225" s="22"/>
      <c r="G1225" s="22"/>
      <c r="H1225" s="22"/>
      <c r="I1225" s="63"/>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row>
    <row r="1226" spans="2:32">
      <c r="B1226" s="27"/>
      <c r="C1226" s="12"/>
      <c r="D1226" s="12"/>
      <c r="E1226" s="27"/>
      <c r="F1226" s="22"/>
      <c r="G1226" s="22"/>
      <c r="H1226" s="22"/>
      <c r="I1226" s="63"/>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row>
    <row r="1227" spans="2:32">
      <c r="B1227" s="27"/>
      <c r="C1227" s="12"/>
      <c r="D1227" s="12"/>
      <c r="E1227" s="27"/>
      <c r="F1227" s="22"/>
      <c r="G1227" s="22"/>
      <c r="H1227" s="22"/>
      <c r="I1227" s="63"/>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row>
    <row r="1228" spans="2:32">
      <c r="B1228" s="27"/>
      <c r="C1228" s="12"/>
      <c r="D1228" s="12"/>
      <c r="E1228" s="27"/>
      <c r="F1228" s="22"/>
      <c r="G1228" s="22"/>
      <c r="H1228" s="22"/>
      <c r="I1228" s="63"/>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row>
    <row r="1229" spans="2:32">
      <c r="B1229" s="27"/>
      <c r="C1229" s="12"/>
      <c r="D1229" s="12"/>
      <c r="E1229" s="27"/>
      <c r="F1229" s="22"/>
      <c r="G1229" s="22"/>
      <c r="H1229" s="22"/>
      <c r="I1229" s="63"/>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row>
    <row r="1230" spans="2:32">
      <c r="B1230" s="27"/>
      <c r="C1230" s="12"/>
      <c r="D1230" s="12"/>
      <c r="E1230" s="27"/>
      <c r="F1230" s="22"/>
      <c r="G1230" s="22"/>
      <c r="H1230" s="22"/>
      <c r="I1230" s="63"/>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row>
    <row r="1231" spans="2:32">
      <c r="B1231" s="27"/>
      <c r="C1231" s="12"/>
      <c r="D1231" s="12"/>
      <c r="E1231" s="27"/>
      <c r="F1231" s="22"/>
      <c r="G1231" s="22"/>
      <c r="H1231" s="22"/>
      <c r="I1231" s="63"/>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row>
    <row r="1232" spans="2:32">
      <c r="B1232" s="27"/>
      <c r="C1232" s="12"/>
      <c r="D1232" s="12"/>
      <c r="E1232" s="27"/>
      <c r="F1232" s="22"/>
      <c r="G1232" s="22"/>
      <c r="H1232" s="22"/>
      <c r="I1232" s="63"/>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row>
    <row r="1233" spans="2:32">
      <c r="B1233" s="27"/>
      <c r="C1233" s="12"/>
      <c r="D1233" s="12"/>
      <c r="E1233" s="27"/>
      <c r="F1233" s="22"/>
      <c r="G1233" s="22"/>
      <c r="H1233" s="22"/>
      <c r="I1233" s="63"/>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row>
    <row r="1234" spans="2:32">
      <c r="B1234" s="27"/>
      <c r="C1234" s="12"/>
      <c r="D1234" s="12"/>
      <c r="E1234" s="27"/>
      <c r="F1234" s="22"/>
      <c r="G1234" s="22"/>
      <c r="H1234" s="22"/>
      <c r="I1234" s="63"/>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row>
    <row r="1235" spans="2:32">
      <c r="B1235" s="27"/>
      <c r="C1235" s="12"/>
      <c r="D1235" s="12"/>
      <c r="E1235" s="27"/>
      <c r="F1235" s="22"/>
      <c r="G1235" s="22"/>
      <c r="H1235" s="22"/>
      <c r="I1235" s="63"/>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row>
    <row r="1236" spans="2:32">
      <c r="B1236" s="27"/>
      <c r="C1236" s="12"/>
      <c r="D1236" s="12"/>
      <c r="E1236" s="27"/>
      <c r="F1236" s="22"/>
      <c r="G1236" s="22"/>
      <c r="H1236" s="22"/>
      <c r="I1236" s="63"/>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row>
    <row r="1237" spans="2:32">
      <c r="B1237" s="27"/>
      <c r="C1237" s="12"/>
      <c r="D1237" s="12"/>
      <c r="E1237" s="27"/>
      <c r="F1237" s="22"/>
      <c r="G1237" s="22"/>
      <c r="H1237" s="22"/>
      <c r="I1237" s="63"/>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row>
    <row r="1238" spans="2:32">
      <c r="B1238" s="27"/>
      <c r="C1238" s="12"/>
      <c r="D1238" s="12"/>
      <c r="E1238" s="27"/>
      <c r="F1238" s="22"/>
      <c r="G1238" s="22"/>
      <c r="H1238" s="22"/>
      <c r="I1238" s="63"/>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row>
    <row r="1239" spans="2:32">
      <c r="B1239" s="27"/>
      <c r="C1239" s="12"/>
      <c r="D1239" s="12"/>
      <c r="E1239" s="27"/>
      <c r="F1239" s="22"/>
      <c r="G1239" s="22"/>
      <c r="H1239" s="22"/>
      <c r="I1239" s="63"/>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row>
    <row r="1240" spans="2:32">
      <c r="B1240" s="27"/>
      <c r="C1240" s="12"/>
      <c r="D1240" s="12"/>
      <c r="E1240" s="27"/>
      <c r="F1240" s="22"/>
      <c r="G1240" s="22"/>
      <c r="H1240" s="22"/>
      <c r="I1240" s="63"/>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row>
    <row r="1241" spans="2:32">
      <c r="B1241" s="27"/>
      <c r="C1241" s="12"/>
      <c r="D1241" s="12"/>
      <c r="E1241" s="27"/>
      <c r="F1241" s="22"/>
      <c r="G1241" s="22"/>
      <c r="H1241" s="22"/>
      <c r="I1241" s="63"/>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row>
    <row r="1242" spans="2:32">
      <c r="B1242" s="27"/>
      <c r="C1242" s="12"/>
      <c r="D1242" s="12"/>
      <c r="E1242" s="27"/>
      <c r="F1242" s="22"/>
      <c r="G1242" s="22"/>
      <c r="H1242" s="22"/>
      <c r="I1242" s="63"/>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row>
    <row r="1243" spans="2:32">
      <c r="B1243" s="27"/>
      <c r="C1243" s="12"/>
      <c r="D1243" s="12"/>
      <c r="E1243" s="27"/>
      <c r="F1243" s="22"/>
      <c r="G1243" s="22"/>
      <c r="H1243" s="22"/>
      <c r="I1243" s="63"/>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row>
    <row r="1244" spans="2:32">
      <c r="B1244" s="27"/>
      <c r="C1244" s="12"/>
      <c r="D1244" s="12"/>
      <c r="E1244" s="27"/>
      <c r="F1244" s="22"/>
      <c r="G1244" s="22"/>
      <c r="H1244" s="22"/>
      <c r="I1244" s="63"/>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row>
    <row r="1245" spans="2:32">
      <c r="B1245" s="27"/>
      <c r="C1245" s="12"/>
      <c r="D1245" s="12"/>
      <c r="E1245" s="27"/>
      <c r="F1245" s="22"/>
      <c r="G1245" s="22"/>
      <c r="H1245" s="22"/>
      <c r="I1245" s="63"/>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row>
    <row r="1246" spans="2:32">
      <c r="B1246" s="27"/>
      <c r="C1246" s="12"/>
      <c r="D1246" s="12"/>
      <c r="E1246" s="27"/>
      <c r="F1246" s="22"/>
      <c r="G1246" s="22"/>
      <c r="H1246" s="22"/>
      <c r="I1246" s="63"/>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row>
    <row r="1247" spans="2:32">
      <c r="B1247" s="27"/>
      <c r="C1247" s="12"/>
      <c r="D1247" s="12"/>
      <c r="E1247" s="27"/>
      <c r="F1247" s="22"/>
      <c r="G1247" s="22"/>
      <c r="H1247" s="22"/>
      <c r="I1247" s="63"/>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row>
    <row r="1248" spans="2:32">
      <c r="B1248" s="27"/>
      <c r="C1248" s="12"/>
      <c r="D1248" s="12"/>
      <c r="E1248" s="27"/>
      <c r="F1248" s="22"/>
      <c r="G1248" s="22"/>
      <c r="H1248" s="22"/>
      <c r="I1248" s="63"/>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row>
    <row r="1249" spans="2:32">
      <c r="B1249" s="27"/>
      <c r="C1249" s="12"/>
      <c r="D1249" s="12"/>
      <c r="E1249" s="27"/>
      <c r="F1249" s="22"/>
      <c r="G1249" s="22"/>
      <c r="H1249" s="22"/>
      <c r="I1249" s="63"/>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row>
    <row r="1250" spans="2:32">
      <c r="B1250" s="27"/>
      <c r="C1250" s="12"/>
      <c r="D1250" s="12"/>
      <c r="E1250" s="27"/>
      <c r="F1250" s="22"/>
      <c r="G1250" s="22"/>
      <c r="H1250" s="22"/>
      <c r="I1250" s="63"/>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row>
    <row r="1251" spans="2:32">
      <c r="B1251" s="27"/>
      <c r="C1251" s="12"/>
      <c r="D1251" s="12"/>
      <c r="E1251" s="27"/>
      <c r="F1251" s="22"/>
      <c r="G1251" s="22"/>
      <c r="H1251" s="22"/>
      <c r="I1251" s="63"/>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row>
    <row r="1252" spans="2:32">
      <c r="B1252" s="27"/>
      <c r="C1252" s="12"/>
      <c r="D1252" s="12"/>
      <c r="E1252" s="27"/>
      <c r="F1252" s="22"/>
      <c r="G1252" s="22"/>
      <c r="H1252" s="22"/>
      <c r="I1252" s="63"/>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row>
    <row r="1253" spans="2:32">
      <c r="B1253" s="27"/>
      <c r="C1253" s="12"/>
      <c r="D1253" s="12"/>
      <c r="E1253" s="27"/>
      <c r="F1253" s="22"/>
      <c r="G1253" s="22"/>
      <c r="H1253" s="22"/>
      <c r="I1253" s="63"/>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row>
    <row r="1254" spans="2:32">
      <c r="B1254" s="27"/>
      <c r="C1254" s="12"/>
      <c r="D1254" s="12"/>
      <c r="E1254" s="27"/>
      <c r="F1254" s="22"/>
      <c r="G1254" s="22"/>
      <c r="H1254" s="22"/>
      <c r="I1254" s="63"/>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row>
    <row r="1255" spans="2:32">
      <c r="B1255" s="27"/>
      <c r="C1255" s="12"/>
      <c r="D1255" s="12"/>
      <c r="E1255" s="27"/>
      <c r="F1255" s="22"/>
      <c r="G1255" s="22"/>
      <c r="H1255" s="22"/>
      <c r="I1255" s="63"/>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row>
    <row r="1256" spans="2:32">
      <c r="B1256" s="27"/>
      <c r="C1256" s="12"/>
      <c r="D1256" s="12"/>
      <c r="E1256" s="27"/>
      <c r="F1256" s="22"/>
      <c r="G1256" s="22"/>
      <c r="H1256" s="22"/>
      <c r="I1256" s="63"/>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row>
    <row r="1257" spans="2:32">
      <c r="B1257" s="27"/>
      <c r="C1257" s="12"/>
      <c r="D1257" s="12"/>
      <c r="E1257" s="27"/>
      <c r="F1257" s="22"/>
      <c r="G1257" s="22"/>
      <c r="H1257" s="22"/>
      <c r="I1257" s="63"/>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row>
    <row r="1258" spans="2:32">
      <c r="B1258" s="27"/>
      <c r="C1258" s="12"/>
      <c r="D1258" s="12"/>
      <c r="E1258" s="27"/>
      <c r="F1258" s="22"/>
      <c r="G1258" s="22"/>
      <c r="H1258" s="22"/>
      <c r="I1258" s="63"/>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row>
    <row r="1259" spans="2:32">
      <c r="B1259" s="27"/>
      <c r="C1259" s="12"/>
      <c r="D1259" s="12"/>
      <c r="E1259" s="27"/>
      <c r="F1259" s="22"/>
      <c r="G1259" s="22"/>
      <c r="H1259" s="22"/>
      <c r="I1259" s="63"/>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row>
    <row r="1260" spans="2:32">
      <c r="B1260" s="27"/>
      <c r="C1260" s="12"/>
      <c r="D1260" s="12"/>
      <c r="E1260" s="27"/>
      <c r="F1260" s="22"/>
      <c r="G1260" s="22"/>
      <c r="H1260" s="22"/>
      <c r="I1260" s="63"/>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row>
    <row r="1261" spans="2:32">
      <c r="B1261" s="27"/>
      <c r="C1261" s="12"/>
      <c r="D1261" s="12"/>
      <c r="E1261" s="27"/>
      <c r="F1261" s="22"/>
      <c r="G1261" s="22"/>
      <c r="H1261" s="22"/>
      <c r="I1261" s="63"/>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row>
    <row r="1262" spans="2:32">
      <c r="B1262" s="27"/>
      <c r="C1262" s="12"/>
      <c r="D1262" s="12"/>
      <c r="E1262" s="27"/>
      <c r="F1262" s="22"/>
      <c r="G1262" s="22"/>
      <c r="H1262" s="22"/>
      <c r="I1262" s="63"/>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row>
    <row r="1263" spans="2:32">
      <c r="B1263" s="27"/>
      <c r="C1263" s="12"/>
      <c r="D1263" s="12"/>
      <c r="E1263" s="27"/>
      <c r="F1263" s="22"/>
      <c r="G1263" s="22"/>
      <c r="H1263" s="22"/>
      <c r="I1263" s="63"/>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row>
    <row r="1264" spans="2:32">
      <c r="B1264" s="27"/>
      <c r="C1264" s="12"/>
      <c r="D1264" s="12"/>
      <c r="E1264" s="27"/>
      <c r="F1264" s="22"/>
      <c r="G1264" s="22"/>
      <c r="H1264" s="22"/>
      <c r="I1264" s="63"/>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row>
    <row r="1265" spans="2:32">
      <c r="B1265" s="27"/>
      <c r="C1265" s="12"/>
      <c r="D1265" s="12"/>
      <c r="E1265" s="27"/>
      <c r="F1265" s="22"/>
      <c r="G1265" s="22"/>
      <c r="H1265" s="22"/>
      <c r="I1265" s="63"/>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row>
    <row r="1266" spans="2:32">
      <c r="B1266" s="27"/>
      <c r="C1266" s="12"/>
      <c r="D1266" s="12"/>
      <c r="E1266" s="27"/>
      <c r="F1266" s="22"/>
      <c r="G1266" s="22"/>
      <c r="H1266" s="22"/>
      <c r="I1266" s="63"/>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row>
    <row r="1267" spans="2:32">
      <c r="B1267" s="27"/>
      <c r="C1267" s="12"/>
      <c r="D1267" s="12"/>
      <c r="E1267" s="27"/>
      <c r="F1267" s="22"/>
      <c r="G1267" s="22"/>
      <c r="H1267" s="22"/>
      <c r="I1267" s="63"/>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row>
    <row r="1268" spans="2:32">
      <c r="B1268" s="27"/>
      <c r="C1268" s="12"/>
      <c r="D1268" s="12"/>
      <c r="E1268" s="27"/>
      <c r="F1268" s="22"/>
      <c r="G1268" s="22"/>
      <c r="H1268" s="22"/>
      <c r="I1268" s="63"/>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row>
    <row r="1269" spans="2:32">
      <c r="B1269" s="27"/>
      <c r="C1269" s="12"/>
      <c r="D1269" s="12"/>
      <c r="E1269" s="27"/>
      <c r="F1269" s="22"/>
      <c r="G1269" s="22"/>
      <c r="H1269" s="22"/>
      <c r="I1269" s="63"/>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row>
    <row r="1270" spans="2:32">
      <c r="B1270" s="27"/>
      <c r="C1270" s="12"/>
      <c r="D1270" s="12"/>
      <c r="E1270" s="27"/>
      <c r="F1270" s="22"/>
      <c r="G1270" s="22"/>
      <c r="H1270" s="22"/>
      <c r="I1270" s="63"/>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row>
    <row r="1271" spans="2:32">
      <c r="B1271" s="27"/>
      <c r="C1271" s="12"/>
      <c r="D1271" s="12"/>
      <c r="E1271" s="27"/>
      <c r="F1271" s="22"/>
      <c r="G1271" s="22"/>
      <c r="H1271" s="22"/>
      <c r="I1271" s="63"/>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row>
    <row r="1272" spans="2:32">
      <c r="B1272" s="27"/>
      <c r="C1272" s="12"/>
      <c r="D1272" s="12"/>
      <c r="E1272" s="27"/>
      <c r="F1272" s="22"/>
      <c r="G1272" s="22"/>
      <c r="H1272" s="22"/>
      <c r="I1272" s="63"/>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row>
    <row r="1273" spans="2:32">
      <c r="B1273" s="27"/>
      <c r="C1273" s="12"/>
      <c r="D1273" s="12"/>
      <c r="E1273" s="27"/>
      <c r="F1273" s="22"/>
      <c r="G1273" s="22"/>
      <c r="H1273" s="22"/>
      <c r="I1273" s="63"/>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row>
    <row r="1274" spans="2:32">
      <c r="B1274" s="27"/>
      <c r="C1274" s="12"/>
      <c r="D1274" s="12"/>
      <c r="E1274" s="27"/>
      <c r="F1274" s="22"/>
      <c r="G1274" s="22"/>
      <c r="H1274" s="22"/>
      <c r="I1274" s="63"/>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row>
    <row r="1275" spans="2:32">
      <c r="B1275" s="27"/>
      <c r="C1275" s="12"/>
      <c r="D1275" s="12"/>
      <c r="E1275" s="27"/>
      <c r="F1275" s="22"/>
      <c r="G1275" s="22"/>
      <c r="H1275" s="22"/>
      <c r="I1275" s="63"/>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row>
    <row r="1276" spans="2:32">
      <c r="B1276" s="27"/>
      <c r="C1276" s="12"/>
      <c r="D1276" s="12"/>
      <c r="E1276" s="27"/>
      <c r="F1276" s="22"/>
      <c r="G1276" s="22"/>
      <c r="H1276" s="22"/>
      <c r="I1276" s="63"/>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row>
    <row r="1277" spans="2:32">
      <c r="B1277" s="27"/>
      <c r="C1277" s="12"/>
      <c r="D1277" s="12"/>
      <c r="E1277" s="27"/>
      <c r="F1277" s="22"/>
      <c r="G1277" s="22"/>
      <c r="H1277" s="22"/>
      <c r="I1277" s="63"/>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row>
    <row r="1278" spans="2:32">
      <c r="B1278" s="27"/>
      <c r="C1278" s="12"/>
      <c r="D1278" s="12"/>
      <c r="E1278" s="27"/>
      <c r="F1278" s="22"/>
      <c r="G1278" s="22"/>
      <c r="H1278" s="22"/>
      <c r="I1278" s="63"/>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row>
    <row r="1279" spans="2:32">
      <c r="B1279" s="27"/>
      <c r="C1279" s="12"/>
      <c r="D1279" s="12"/>
      <c r="E1279" s="27"/>
      <c r="F1279" s="22"/>
      <c r="G1279" s="22"/>
      <c r="H1279" s="22"/>
      <c r="I1279" s="63"/>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row>
    <row r="1280" spans="2:32">
      <c r="B1280" s="27"/>
      <c r="C1280" s="12"/>
      <c r="D1280" s="12"/>
      <c r="E1280" s="27"/>
      <c r="F1280" s="22"/>
      <c r="G1280" s="22"/>
      <c r="H1280" s="22"/>
      <c r="I1280" s="63"/>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row>
    <row r="1281" spans="2:32">
      <c r="B1281" s="27"/>
      <c r="C1281" s="12"/>
      <c r="D1281" s="12"/>
      <c r="E1281" s="27"/>
      <c r="F1281" s="22"/>
      <c r="G1281" s="22"/>
      <c r="H1281" s="22"/>
      <c r="I1281" s="63"/>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row>
    <row r="1282" spans="2:32">
      <c r="B1282" s="27"/>
      <c r="C1282" s="12"/>
      <c r="D1282" s="12"/>
      <c r="E1282" s="27"/>
      <c r="F1282" s="22"/>
      <c r="G1282" s="22"/>
      <c r="H1282" s="22"/>
      <c r="I1282" s="63"/>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row>
    <row r="1283" spans="2:32">
      <c r="B1283" s="27"/>
      <c r="C1283" s="12"/>
      <c r="D1283" s="12"/>
      <c r="E1283" s="27"/>
      <c r="F1283" s="22"/>
      <c r="G1283" s="22"/>
      <c r="H1283" s="22"/>
      <c r="I1283" s="63"/>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row>
    <row r="1284" spans="2:32">
      <c r="B1284" s="27"/>
      <c r="C1284" s="12"/>
      <c r="D1284" s="12"/>
      <c r="E1284" s="27"/>
      <c r="F1284" s="22"/>
      <c r="G1284" s="22"/>
      <c r="H1284" s="22"/>
      <c r="I1284" s="63"/>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row>
    <row r="1285" spans="2:32">
      <c r="B1285" s="27"/>
      <c r="C1285" s="12"/>
      <c r="D1285" s="12"/>
      <c r="E1285" s="27"/>
      <c r="F1285" s="22"/>
      <c r="G1285" s="22"/>
      <c r="H1285" s="22"/>
      <c r="I1285" s="63"/>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row>
    <row r="1286" spans="2:32">
      <c r="B1286" s="27"/>
      <c r="C1286" s="12"/>
      <c r="D1286" s="12"/>
      <c r="E1286" s="27"/>
      <c r="F1286" s="22"/>
      <c r="G1286" s="22"/>
      <c r="H1286" s="22"/>
      <c r="I1286" s="63"/>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row>
    <row r="1287" spans="2:32">
      <c r="B1287" s="27"/>
      <c r="C1287" s="12"/>
      <c r="D1287" s="12"/>
      <c r="E1287" s="27"/>
      <c r="F1287" s="22"/>
      <c r="G1287" s="22"/>
      <c r="H1287" s="22"/>
      <c r="I1287" s="63"/>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row>
    <row r="1288" spans="2:32">
      <c r="B1288" s="27"/>
      <c r="C1288" s="12"/>
      <c r="D1288" s="12"/>
      <c r="E1288" s="27"/>
      <c r="F1288" s="22"/>
      <c r="G1288" s="22"/>
      <c r="H1288" s="22"/>
      <c r="I1288" s="63"/>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row>
    <row r="1289" spans="2:32">
      <c r="B1289" s="27"/>
      <c r="C1289" s="12"/>
      <c r="D1289" s="12"/>
      <c r="E1289" s="27"/>
      <c r="F1289" s="22"/>
      <c r="G1289" s="22"/>
      <c r="H1289" s="22"/>
      <c r="I1289" s="63"/>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row>
    <row r="1290" spans="2:32">
      <c r="B1290" s="27"/>
      <c r="C1290" s="12"/>
      <c r="D1290" s="12"/>
      <c r="E1290" s="27"/>
      <c r="F1290" s="22"/>
      <c r="G1290" s="22"/>
      <c r="H1290" s="22"/>
      <c r="I1290" s="63"/>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row>
    <row r="1291" spans="2:32">
      <c r="B1291" s="27"/>
      <c r="C1291" s="12"/>
      <c r="D1291" s="12"/>
      <c r="E1291" s="27"/>
      <c r="F1291" s="22"/>
      <c r="G1291" s="22"/>
      <c r="H1291" s="22"/>
      <c r="I1291" s="63"/>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row>
    <row r="1292" spans="2:32">
      <c r="B1292" s="27"/>
      <c r="C1292" s="12"/>
      <c r="D1292" s="12"/>
      <c r="E1292" s="27"/>
      <c r="F1292" s="22"/>
      <c r="G1292" s="22"/>
      <c r="H1292" s="22"/>
      <c r="I1292" s="63"/>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row>
    <row r="1293" spans="2:32">
      <c r="B1293" s="27"/>
      <c r="C1293" s="12"/>
      <c r="D1293" s="12"/>
      <c r="E1293" s="27"/>
      <c r="F1293" s="22"/>
      <c r="G1293" s="22"/>
      <c r="H1293" s="22"/>
      <c r="I1293" s="63"/>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row>
    <row r="1294" spans="2:32">
      <c r="B1294" s="27"/>
      <c r="C1294" s="12"/>
      <c r="D1294" s="12"/>
      <c r="E1294" s="27"/>
      <c r="F1294" s="22"/>
      <c r="G1294" s="22"/>
      <c r="H1294" s="22"/>
      <c r="I1294" s="63"/>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row>
    <row r="1295" spans="2:32">
      <c r="B1295" s="27"/>
      <c r="C1295" s="12"/>
      <c r="D1295" s="12"/>
      <c r="E1295" s="27"/>
      <c r="F1295" s="22"/>
      <c r="G1295" s="22"/>
      <c r="H1295" s="22"/>
      <c r="I1295" s="63"/>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row>
    <row r="1296" spans="2:32">
      <c r="B1296" s="27"/>
      <c r="C1296" s="12"/>
      <c r="D1296" s="12"/>
      <c r="E1296" s="27"/>
      <c r="F1296" s="22"/>
      <c r="G1296" s="22"/>
      <c r="H1296" s="22"/>
      <c r="I1296" s="63"/>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row>
    <row r="1297" spans="2:32">
      <c r="B1297" s="27"/>
      <c r="C1297" s="12"/>
      <c r="D1297" s="12"/>
      <c r="E1297" s="27"/>
      <c r="F1297" s="22"/>
      <c r="G1297" s="22"/>
      <c r="H1297" s="22"/>
      <c r="I1297" s="63"/>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row>
    <row r="1298" spans="2:32">
      <c r="B1298" s="27"/>
      <c r="C1298" s="12"/>
      <c r="D1298" s="12"/>
      <c r="E1298" s="27"/>
      <c r="F1298" s="22"/>
      <c r="G1298" s="22"/>
      <c r="H1298" s="22"/>
      <c r="I1298" s="63"/>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row>
    <row r="1299" spans="2:32">
      <c r="B1299" s="27"/>
      <c r="C1299" s="12"/>
      <c r="D1299" s="12"/>
      <c r="E1299" s="27"/>
      <c r="F1299" s="22"/>
      <c r="G1299" s="22"/>
      <c r="H1299" s="22"/>
      <c r="I1299" s="63"/>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row>
    <row r="1300" spans="2:32">
      <c r="B1300" s="27"/>
      <c r="C1300" s="12"/>
      <c r="D1300" s="12"/>
      <c r="E1300" s="27"/>
      <c r="F1300" s="22"/>
      <c r="G1300" s="22"/>
      <c r="H1300" s="22"/>
      <c r="I1300" s="63"/>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row>
    <row r="1301" spans="2:32">
      <c r="B1301" s="27"/>
      <c r="C1301" s="12"/>
      <c r="D1301" s="12"/>
      <c r="E1301" s="27"/>
      <c r="F1301" s="22"/>
      <c r="G1301" s="22"/>
      <c r="H1301" s="22"/>
      <c r="I1301" s="63"/>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row>
    <row r="1302" spans="2:32">
      <c r="B1302" s="27"/>
      <c r="C1302" s="12"/>
      <c r="D1302" s="12"/>
      <c r="E1302" s="27"/>
      <c r="F1302" s="22"/>
      <c r="G1302" s="22"/>
      <c r="H1302" s="22"/>
      <c r="I1302" s="63"/>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row>
    <row r="1303" spans="2:32">
      <c r="B1303" s="27"/>
      <c r="C1303" s="12"/>
      <c r="D1303" s="12"/>
      <c r="E1303" s="27"/>
      <c r="F1303" s="22"/>
      <c r="G1303" s="22"/>
      <c r="H1303" s="22"/>
      <c r="I1303" s="63"/>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row>
    <row r="1304" spans="2:32">
      <c r="B1304" s="27"/>
      <c r="C1304" s="12"/>
      <c r="D1304" s="12"/>
      <c r="E1304" s="27"/>
      <c r="F1304" s="22"/>
      <c r="G1304" s="22"/>
      <c r="H1304" s="22"/>
      <c r="I1304" s="63"/>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row>
    <row r="1305" spans="2:32">
      <c r="B1305" s="27"/>
      <c r="C1305" s="12"/>
      <c r="D1305" s="12"/>
      <c r="E1305" s="27"/>
      <c r="F1305" s="22"/>
      <c r="G1305" s="22"/>
      <c r="H1305" s="22"/>
      <c r="I1305" s="63"/>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row>
    <row r="1306" spans="2:32">
      <c r="B1306" s="27"/>
      <c r="C1306" s="12"/>
      <c r="D1306" s="12"/>
      <c r="E1306" s="27"/>
      <c r="F1306" s="22"/>
      <c r="G1306" s="22"/>
      <c r="H1306" s="22"/>
      <c r="I1306" s="63"/>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row>
    <row r="1307" spans="2:32">
      <c r="B1307" s="27"/>
      <c r="C1307" s="12"/>
      <c r="D1307" s="12"/>
      <c r="E1307" s="27"/>
      <c r="F1307" s="22"/>
      <c r="G1307" s="22"/>
      <c r="H1307" s="22"/>
      <c r="I1307" s="63"/>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row>
    <row r="1308" spans="2:32">
      <c r="B1308" s="27"/>
      <c r="C1308" s="12"/>
      <c r="D1308" s="12"/>
      <c r="E1308" s="27"/>
      <c r="F1308" s="22"/>
      <c r="G1308" s="22"/>
      <c r="H1308" s="22"/>
      <c r="I1308" s="63"/>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row>
    <row r="1309" spans="2:32">
      <c r="B1309" s="27"/>
      <c r="C1309" s="12"/>
      <c r="D1309" s="12"/>
      <c r="E1309" s="27"/>
      <c r="F1309" s="22"/>
      <c r="G1309" s="22"/>
      <c r="H1309" s="22"/>
      <c r="I1309" s="63"/>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row>
    <row r="1310" spans="2:32">
      <c r="B1310" s="27"/>
      <c r="C1310" s="12"/>
      <c r="D1310" s="12"/>
      <c r="E1310" s="27"/>
      <c r="F1310" s="22"/>
      <c r="G1310" s="22"/>
      <c r="H1310" s="22"/>
      <c r="I1310" s="63"/>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row>
    <row r="1311" spans="2:32">
      <c r="B1311" s="27"/>
      <c r="C1311" s="12"/>
      <c r="D1311" s="12"/>
      <c r="E1311" s="27"/>
      <c r="F1311" s="22"/>
      <c r="G1311" s="22"/>
      <c r="H1311" s="22"/>
      <c r="I1311" s="63"/>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row>
    <row r="1312" spans="2:32">
      <c r="B1312" s="27"/>
      <c r="C1312" s="12"/>
      <c r="D1312" s="12"/>
      <c r="E1312" s="27"/>
      <c r="F1312" s="22"/>
      <c r="G1312" s="22"/>
      <c r="H1312" s="22"/>
      <c r="I1312" s="63"/>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row>
    <row r="1313" spans="2:32">
      <c r="B1313" s="27"/>
      <c r="C1313" s="12"/>
      <c r="D1313" s="12"/>
      <c r="E1313" s="27"/>
      <c r="F1313" s="22"/>
      <c r="G1313" s="22"/>
      <c r="H1313" s="22"/>
      <c r="I1313" s="63"/>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row>
    <row r="1314" spans="2:32">
      <c r="B1314" s="27"/>
      <c r="C1314" s="12"/>
      <c r="D1314" s="12"/>
      <c r="E1314" s="27"/>
      <c r="F1314" s="22"/>
      <c r="G1314" s="22"/>
      <c r="H1314" s="22"/>
      <c r="I1314" s="63"/>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row>
    <row r="1315" spans="2:32">
      <c r="B1315" s="27"/>
      <c r="C1315" s="12"/>
      <c r="D1315" s="12"/>
      <c r="E1315" s="27"/>
      <c r="F1315" s="22"/>
      <c r="G1315" s="22"/>
      <c r="H1315" s="22"/>
      <c r="I1315" s="63"/>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row>
    <row r="1316" spans="2:32">
      <c r="B1316" s="27"/>
      <c r="C1316" s="12"/>
      <c r="D1316" s="12"/>
      <c r="E1316" s="27"/>
      <c r="F1316" s="22"/>
      <c r="G1316" s="22"/>
      <c r="H1316" s="22"/>
      <c r="I1316" s="63"/>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row>
    <row r="1317" spans="2:32">
      <c r="B1317" s="27"/>
      <c r="C1317" s="12"/>
      <c r="D1317" s="12"/>
      <c r="E1317" s="27"/>
      <c r="F1317" s="22"/>
      <c r="G1317" s="22"/>
      <c r="H1317" s="22"/>
      <c r="I1317" s="63"/>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row>
    <row r="1318" spans="2:32">
      <c r="B1318" s="27"/>
      <c r="C1318" s="12"/>
      <c r="D1318" s="12"/>
      <c r="E1318" s="27"/>
      <c r="F1318" s="22"/>
      <c r="G1318" s="22"/>
      <c r="H1318" s="22"/>
      <c r="I1318" s="63"/>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row>
    <row r="1319" spans="2:32">
      <c r="B1319" s="27"/>
      <c r="C1319" s="12"/>
      <c r="D1319" s="12"/>
      <c r="E1319" s="27"/>
      <c r="F1319" s="22"/>
      <c r="G1319" s="22"/>
      <c r="H1319" s="22"/>
      <c r="I1319" s="63"/>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row>
    <row r="1320" spans="2:32">
      <c r="B1320" s="27"/>
      <c r="C1320" s="12"/>
      <c r="D1320" s="12"/>
      <c r="E1320" s="27"/>
      <c r="F1320" s="22"/>
      <c r="G1320" s="22"/>
      <c r="H1320" s="22"/>
      <c r="I1320" s="63"/>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row>
    <row r="1321" spans="2:32">
      <c r="B1321" s="27"/>
      <c r="C1321" s="12"/>
      <c r="D1321" s="12"/>
      <c r="E1321" s="27"/>
      <c r="F1321" s="22"/>
      <c r="G1321" s="22"/>
      <c r="H1321" s="22"/>
      <c r="I1321" s="63"/>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row>
    <row r="1322" spans="2:32">
      <c r="B1322" s="27"/>
      <c r="C1322" s="12"/>
      <c r="D1322" s="12"/>
      <c r="E1322" s="27"/>
      <c r="F1322" s="22"/>
      <c r="G1322" s="22"/>
      <c r="H1322" s="22"/>
      <c r="I1322" s="63"/>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row>
    <row r="1323" spans="2:32">
      <c r="B1323" s="27"/>
      <c r="C1323" s="12"/>
      <c r="D1323" s="12"/>
      <c r="E1323" s="27"/>
      <c r="F1323" s="22"/>
      <c r="G1323" s="22"/>
      <c r="H1323" s="22"/>
      <c r="I1323" s="63"/>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row>
    <row r="1324" spans="2:32">
      <c r="B1324" s="27"/>
      <c r="C1324" s="12"/>
      <c r="D1324" s="12"/>
      <c r="E1324" s="27"/>
      <c r="F1324" s="22"/>
      <c r="G1324" s="22"/>
      <c r="H1324" s="22"/>
      <c r="I1324" s="63"/>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row>
    <row r="1325" spans="2:32">
      <c r="B1325" s="27"/>
      <c r="C1325" s="12"/>
      <c r="D1325" s="12"/>
      <c r="E1325" s="27"/>
      <c r="F1325" s="22"/>
      <c r="G1325" s="22"/>
      <c r="H1325" s="22"/>
      <c r="I1325" s="63"/>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row>
    <row r="1326" spans="2:32">
      <c r="B1326" s="27"/>
      <c r="C1326" s="12"/>
      <c r="D1326" s="12"/>
      <c r="E1326" s="27"/>
      <c r="F1326" s="22"/>
      <c r="G1326" s="22"/>
      <c r="H1326" s="22"/>
      <c r="I1326" s="63"/>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row>
    <row r="1327" spans="2:32">
      <c r="B1327" s="27"/>
      <c r="C1327" s="12"/>
      <c r="D1327" s="12"/>
      <c r="E1327" s="27"/>
      <c r="F1327" s="22"/>
      <c r="G1327" s="22"/>
      <c r="H1327" s="22"/>
      <c r="I1327" s="63"/>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row>
    <row r="1328" spans="2:32">
      <c r="B1328" s="27"/>
      <c r="C1328" s="12"/>
      <c r="D1328" s="12"/>
      <c r="E1328" s="27"/>
      <c r="F1328" s="22"/>
      <c r="G1328" s="22"/>
      <c r="H1328" s="22"/>
      <c r="I1328" s="63"/>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row>
    <row r="1329" spans="2:32">
      <c r="B1329" s="27"/>
      <c r="C1329" s="12"/>
      <c r="D1329" s="12"/>
      <c r="E1329" s="27"/>
      <c r="F1329" s="22"/>
      <c r="G1329" s="22"/>
      <c r="H1329" s="22"/>
      <c r="I1329" s="63"/>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row>
    <row r="1330" spans="2:32">
      <c r="B1330" s="27"/>
      <c r="C1330" s="12"/>
      <c r="D1330" s="12"/>
      <c r="E1330" s="27"/>
      <c r="F1330" s="22"/>
      <c r="G1330" s="22"/>
      <c r="H1330" s="22"/>
      <c r="I1330" s="63"/>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row>
    <row r="1331" spans="2:32">
      <c r="B1331" s="27"/>
      <c r="C1331" s="12"/>
      <c r="D1331" s="12"/>
      <c r="E1331" s="27"/>
      <c r="F1331" s="22"/>
      <c r="G1331" s="22"/>
      <c r="H1331" s="22"/>
      <c r="I1331" s="63"/>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row>
    <row r="1332" spans="2:32">
      <c r="B1332" s="27"/>
      <c r="C1332" s="12"/>
      <c r="D1332" s="12"/>
      <c r="E1332" s="27"/>
      <c r="F1332" s="22"/>
      <c r="G1332" s="22"/>
      <c r="H1332" s="22"/>
      <c r="I1332" s="63"/>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row>
    <row r="1333" spans="2:32">
      <c r="B1333" s="27"/>
      <c r="C1333" s="12"/>
      <c r="D1333" s="12"/>
      <c r="E1333" s="27"/>
      <c r="F1333" s="22"/>
      <c r="G1333" s="22"/>
      <c r="H1333" s="22"/>
      <c r="I1333" s="63"/>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row>
    <row r="1334" spans="2:32">
      <c r="B1334" s="27"/>
      <c r="C1334" s="12"/>
      <c r="D1334" s="12"/>
      <c r="E1334" s="27"/>
      <c r="F1334" s="22"/>
      <c r="G1334" s="22"/>
      <c r="H1334" s="22"/>
      <c r="I1334" s="63"/>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row>
    <row r="1335" spans="2:32">
      <c r="B1335" s="27"/>
      <c r="C1335" s="12"/>
      <c r="D1335" s="12"/>
      <c r="E1335" s="27"/>
      <c r="F1335" s="22"/>
      <c r="G1335" s="22"/>
      <c r="H1335" s="22"/>
      <c r="I1335" s="63"/>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row>
    <row r="1336" spans="2:32">
      <c r="B1336" s="27"/>
      <c r="C1336" s="12"/>
      <c r="D1336" s="12"/>
      <c r="E1336" s="27"/>
      <c r="F1336" s="22"/>
      <c r="G1336" s="22"/>
      <c r="H1336" s="22"/>
      <c r="I1336" s="63"/>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row>
    <row r="1337" spans="2:32">
      <c r="B1337" s="27"/>
      <c r="C1337" s="12"/>
      <c r="D1337" s="12"/>
      <c r="E1337" s="27"/>
      <c r="F1337" s="22"/>
      <c r="G1337" s="22"/>
      <c r="H1337" s="22"/>
      <c r="I1337" s="63"/>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row>
    <row r="1338" spans="2:32">
      <c r="B1338" s="27"/>
      <c r="C1338" s="12"/>
      <c r="D1338" s="12"/>
      <c r="E1338" s="27"/>
      <c r="F1338" s="22"/>
      <c r="G1338" s="22"/>
      <c r="H1338" s="22"/>
      <c r="I1338" s="63"/>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row>
    <row r="1339" spans="2:32">
      <c r="B1339" s="27"/>
      <c r="C1339" s="12"/>
      <c r="D1339" s="12"/>
      <c r="E1339" s="27"/>
      <c r="F1339" s="22"/>
      <c r="G1339" s="22"/>
      <c r="H1339" s="22"/>
      <c r="I1339" s="63"/>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row>
    <row r="1340" spans="2:32">
      <c r="B1340" s="27"/>
      <c r="C1340" s="12"/>
      <c r="D1340" s="12"/>
      <c r="E1340" s="27"/>
      <c r="F1340" s="22"/>
      <c r="G1340" s="22"/>
      <c r="H1340" s="22"/>
      <c r="I1340" s="63"/>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row>
    <row r="1341" spans="2:32">
      <c r="B1341" s="27"/>
      <c r="C1341" s="12"/>
      <c r="D1341" s="12"/>
      <c r="E1341" s="27"/>
      <c r="F1341" s="22"/>
      <c r="G1341" s="22"/>
      <c r="H1341" s="22"/>
      <c r="I1341" s="63"/>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row>
    <row r="1342" spans="2:32">
      <c r="B1342" s="27"/>
      <c r="C1342" s="12"/>
      <c r="D1342" s="12"/>
      <c r="E1342" s="27"/>
      <c r="F1342" s="22"/>
      <c r="G1342" s="22"/>
      <c r="H1342" s="22"/>
      <c r="I1342" s="63"/>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row>
    <row r="1343" spans="2:32">
      <c r="B1343" s="27"/>
      <c r="C1343" s="12"/>
      <c r="D1343" s="12"/>
      <c r="E1343" s="27"/>
      <c r="F1343" s="22"/>
      <c r="G1343" s="22"/>
      <c r="H1343" s="22"/>
      <c r="I1343" s="63"/>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row>
    <row r="1344" spans="2:32">
      <c r="B1344" s="27"/>
      <c r="C1344" s="12"/>
      <c r="D1344" s="12"/>
      <c r="E1344" s="27"/>
      <c r="F1344" s="22"/>
      <c r="G1344" s="22"/>
      <c r="H1344" s="22"/>
      <c r="I1344" s="63"/>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row>
    <row r="1345" spans="2:32">
      <c r="B1345" s="27"/>
      <c r="C1345" s="12"/>
      <c r="D1345" s="12"/>
      <c r="E1345" s="27"/>
      <c r="F1345" s="22"/>
      <c r="G1345" s="22"/>
      <c r="H1345" s="22"/>
      <c r="I1345" s="63"/>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row>
    <row r="1346" spans="2:32">
      <c r="B1346" s="27"/>
      <c r="C1346" s="12"/>
      <c r="D1346" s="12"/>
      <c r="E1346" s="27"/>
      <c r="F1346" s="22"/>
      <c r="G1346" s="22"/>
      <c r="H1346" s="22"/>
      <c r="I1346" s="63"/>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row>
    <row r="1347" spans="2:32">
      <c r="B1347" s="27"/>
      <c r="C1347" s="12"/>
      <c r="D1347" s="12"/>
      <c r="E1347" s="27"/>
      <c r="F1347" s="22"/>
      <c r="G1347" s="22"/>
      <c r="H1347" s="22"/>
      <c r="I1347" s="63"/>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row>
    <row r="1348" spans="2:32">
      <c r="B1348" s="27"/>
      <c r="C1348" s="12"/>
      <c r="D1348" s="12"/>
      <c r="E1348" s="27"/>
      <c r="F1348" s="22"/>
      <c r="G1348" s="22"/>
      <c r="H1348" s="22"/>
      <c r="I1348" s="63"/>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row>
    <row r="1349" spans="2:32">
      <c r="B1349" s="27"/>
      <c r="C1349" s="12"/>
      <c r="D1349" s="12"/>
      <c r="E1349" s="27"/>
      <c r="F1349" s="22"/>
      <c r="G1349" s="22"/>
      <c r="H1349" s="22"/>
      <c r="I1349" s="63"/>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row>
    <row r="1350" spans="2:32">
      <c r="B1350" s="27"/>
      <c r="C1350" s="12"/>
      <c r="D1350" s="12"/>
      <c r="E1350" s="27"/>
      <c r="F1350" s="22"/>
      <c r="G1350" s="22"/>
      <c r="H1350" s="22"/>
      <c r="I1350" s="63"/>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row>
    <row r="1351" spans="2:32">
      <c r="B1351" s="27"/>
      <c r="C1351" s="12"/>
      <c r="D1351" s="12"/>
      <c r="E1351" s="27"/>
      <c r="F1351" s="22"/>
      <c r="G1351" s="22"/>
      <c r="H1351" s="22"/>
      <c r="I1351" s="63"/>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row>
    <row r="1352" spans="2:32">
      <c r="B1352" s="27"/>
      <c r="C1352" s="12"/>
      <c r="D1352" s="12"/>
      <c r="E1352" s="27"/>
      <c r="F1352" s="22"/>
      <c r="G1352" s="22"/>
      <c r="H1352" s="22"/>
      <c r="I1352" s="63"/>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row>
    <row r="1353" spans="2:32">
      <c r="B1353" s="27"/>
      <c r="C1353" s="12"/>
      <c r="D1353" s="12"/>
      <c r="E1353" s="27"/>
      <c r="F1353" s="22"/>
      <c r="G1353" s="22"/>
      <c r="H1353" s="22"/>
      <c r="I1353" s="63"/>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row>
    <row r="1354" spans="2:32">
      <c r="B1354" s="27"/>
      <c r="C1354" s="12"/>
      <c r="D1354" s="12"/>
      <c r="E1354" s="27"/>
      <c r="F1354" s="22"/>
      <c r="G1354" s="22"/>
      <c r="H1354" s="22"/>
      <c r="I1354" s="63"/>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row>
    <row r="1355" spans="2:32">
      <c r="B1355" s="27"/>
      <c r="C1355" s="12"/>
      <c r="D1355" s="12"/>
      <c r="E1355" s="27"/>
      <c r="F1355" s="22"/>
      <c r="G1355" s="22"/>
      <c r="H1355" s="22"/>
      <c r="I1355" s="63"/>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row>
    <row r="1356" spans="2:32">
      <c r="B1356" s="27"/>
      <c r="C1356" s="12"/>
      <c r="D1356" s="12"/>
      <c r="E1356" s="27"/>
      <c r="F1356" s="22"/>
      <c r="G1356" s="22"/>
      <c r="H1356" s="22"/>
      <c r="I1356" s="63"/>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row>
    <row r="1357" spans="2:32">
      <c r="B1357" s="27"/>
      <c r="C1357" s="12"/>
      <c r="D1357" s="12"/>
      <c r="E1357" s="27"/>
      <c r="F1357" s="22"/>
      <c r="G1357" s="22"/>
      <c r="H1357" s="22"/>
      <c r="I1357" s="63"/>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row>
    <row r="1358" spans="2:32">
      <c r="B1358" s="27"/>
      <c r="C1358" s="12"/>
      <c r="D1358" s="12"/>
      <c r="E1358" s="27"/>
      <c r="F1358" s="22"/>
      <c r="G1358" s="22"/>
      <c r="H1358" s="22"/>
      <c r="I1358" s="63"/>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row>
    <row r="1359" spans="2:32">
      <c r="B1359" s="27"/>
      <c r="C1359" s="12"/>
      <c r="D1359" s="12"/>
      <c r="E1359" s="27"/>
      <c r="F1359" s="22"/>
      <c r="G1359" s="22"/>
      <c r="H1359" s="22"/>
      <c r="I1359" s="63"/>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row>
    <row r="1360" spans="2:32">
      <c r="B1360" s="27"/>
      <c r="C1360" s="12"/>
      <c r="D1360" s="12"/>
      <c r="E1360" s="27"/>
      <c r="F1360" s="22"/>
      <c r="G1360" s="22"/>
      <c r="H1360" s="22"/>
      <c r="I1360" s="63"/>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row>
    <row r="1361" spans="2:32">
      <c r="B1361" s="27"/>
      <c r="C1361" s="12"/>
      <c r="D1361" s="12"/>
      <c r="E1361" s="27"/>
      <c r="F1361" s="22"/>
      <c r="G1361" s="22"/>
      <c r="H1361" s="22"/>
      <c r="I1361" s="63"/>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row>
    <row r="1362" spans="2:32">
      <c r="B1362" s="27"/>
      <c r="C1362" s="12"/>
      <c r="D1362" s="12"/>
      <c r="E1362" s="27"/>
      <c r="F1362" s="22"/>
      <c r="G1362" s="22"/>
      <c r="H1362" s="22"/>
      <c r="I1362" s="63"/>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row>
    <row r="1363" spans="2:32">
      <c r="B1363" s="27"/>
      <c r="C1363" s="12"/>
      <c r="D1363" s="12"/>
      <c r="E1363" s="27"/>
      <c r="F1363" s="22"/>
      <c r="G1363" s="22"/>
      <c r="H1363" s="22"/>
      <c r="I1363" s="63"/>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row>
    <row r="1364" spans="2:32">
      <c r="B1364" s="27"/>
      <c r="C1364" s="12"/>
      <c r="D1364" s="12"/>
      <c r="E1364" s="27"/>
      <c r="F1364" s="22"/>
      <c r="G1364" s="22"/>
      <c r="H1364" s="22"/>
      <c r="I1364" s="63"/>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row>
    <row r="1365" spans="2:32">
      <c r="B1365" s="27"/>
      <c r="C1365" s="12"/>
      <c r="D1365" s="12"/>
      <c r="E1365" s="27"/>
      <c r="F1365" s="22"/>
      <c r="G1365" s="22"/>
      <c r="H1365" s="22"/>
      <c r="I1365" s="63"/>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row>
    <row r="1366" spans="2:32">
      <c r="B1366" s="27"/>
      <c r="C1366" s="12"/>
      <c r="D1366" s="12"/>
      <c r="E1366" s="27"/>
      <c r="F1366" s="22"/>
      <c r="G1366" s="22"/>
      <c r="H1366" s="22"/>
      <c r="I1366" s="63"/>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row>
    <row r="1367" spans="2:32">
      <c r="B1367" s="27"/>
      <c r="C1367" s="12"/>
      <c r="D1367" s="12"/>
      <c r="E1367" s="27"/>
      <c r="F1367" s="22"/>
      <c r="G1367" s="22"/>
      <c r="H1367" s="22"/>
      <c r="I1367" s="63"/>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row>
    <row r="1368" spans="2:32">
      <c r="B1368" s="27"/>
      <c r="C1368" s="12"/>
      <c r="D1368" s="12"/>
      <c r="E1368" s="27"/>
      <c r="F1368" s="22"/>
      <c r="G1368" s="22"/>
      <c r="H1368" s="22"/>
      <c r="I1368" s="63"/>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row>
    <row r="1369" spans="2:32">
      <c r="B1369" s="27"/>
      <c r="C1369" s="12"/>
      <c r="D1369" s="12"/>
      <c r="E1369" s="27"/>
      <c r="F1369" s="22"/>
      <c r="G1369" s="22"/>
      <c r="H1369" s="22"/>
      <c r="I1369" s="63"/>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row>
    <row r="1370" spans="2:32">
      <c r="B1370" s="27"/>
      <c r="C1370" s="12"/>
      <c r="D1370" s="12"/>
      <c r="E1370" s="27"/>
      <c r="F1370" s="22"/>
      <c r="G1370" s="22"/>
      <c r="H1370" s="22"/>
      <c r="I1370" s="63"/>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row>
    <row r="1371" spans="2:32">
      <c r="B1371" s="27"/>
      <c r="C1371" s="12"/>
      <c r="D1371" s="12"/>
      <c r="E1371" s="27"/>
      <c r="F1371" s="22"/>
      <c r="G1371" s="22"/>
      <c r="H1371" s="22"/>
      <c r="I1371" s="63"/>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row>
    <row r="1372" spans="2:32">
      <c r="B1372" s="27"/>
      <c r="C1372" s="12"/>
      <c r="D1372" s="12"/>
      <c r="E1372" s="27"/>
      <c r="F1372" s="22"/>
      <c r="G1372" s="22"/>
      <c r="H1372" s="22"/>
      <c r="I1372" s="63"/>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row>
    <row r="1373" spans="2:32">
      <c r="B1373" s="27"/>
      <c r="C1373" s="12"/>
      <c r="D1373" s="12"/>
      <c r="E1373" s="27"/>
      <c r="F1373" s="22"/>
      <c r="G1373" s="22"/>
      <c r="H1373" s="22"/>
      <c r="I1373" s="63"/>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row>
    <row r="1374" spans="2:32">
      <c r="B1374" s="27"/>
      <c r="C1374" s="12"/>
      <c r="D1374" s="12"/>
      <c r="E1374" s="27"/>
      <c r="F1374" s="22"/>
      <c r="G1374" s="22"/>
      <c r="H1374" s="22"/>
      <c r="I1374" s="63"/>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row>
    <row r="1375" spans="2:32">
      <c r="B1375" s="27"/>
      <c r="C1375" s="12"/>
      <c r="D1375" s="12"/>
      <c r="E1375" s="27"/>
      <c r="F1375" s="22"/>
      <c r="G1375" s="22"/>
      <c r="H1375" s="22"/>
      <c r="I1375" s="63"/>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row>
    <row r="1376" spans="2:32">
      <c r="B1376" s="27"/>
      <c r="C1376" s="12"/>
      <c r="D1376" s="12"/>
      <c r="E1376" s="27"/>
      <c r="F1376" s="22"/>
      <c r="G1376" s="22"/>
      <c r="H1376" s="22"/>
      <c r="I1376" s="63"/>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row>
    <row r="1377" spans="2:32">
      <c r="B1377" s="27"/>
      <c r="C1377" s="12"/>
      <c r="D1377" s="12"/>
      <c r="E1377" s="27"/>
      <c r="F1377" s="22"/>
      <c r="G1377" s="22"/>
      <c r="H1377" s="22"/>
      <c r="I1377" s="63"/>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row>
    <row r="1378" spans="2:32">
      <c r="B1378" s="27"/>
      <c r="C1378" s="12"/>
      <c r="D1378" s="12"/>
      <c r="E1378" s="27"/>
      <c r="F1378" s="22"/>
      <c r="G1378" s="22"/>
      <c r="H1378" s="22"/>
      <c r="I1378" s="63"/>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row>
    <row r="1379" spans="2:32">
      <c r="B1379" s="27"/>
      <c r="C1379" s="12"/>
      <c r="D1379" s="12"/>
      <c r="E1379" s="27"/>
      <c r="F1379" s="22"/>
      <c r="G1379" s="22"/>
      <c r="H1379" s="22"/>
      <c r="I1379" s="63"/>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row>
    <row r="1380" spans="2:32">
      <c r="B1380" s="27"/>
      <c r="C1380" s="12"/>
      <c r="D1380" s="12"/>
      <c r="E1380" s="27"/>
      <c r="F1380" s="22"/>
      <c r="G1380" s="22"/>
      <c r="H1380" s="22"/>
      <c r="I1380" s="63"/>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row>
    <row r="1381" spans="2:32">
      <c r="B1381" s="27"/>
      <c r="C1381" s="12"/>
      <c r="D1381" s="12"/>
      <c r="E1381" s="27"/>
      <c r="F1381" s="22"/>
      <c r="G1381" s="22"/>
      <c r="H1381" s="22"/>
      <c r="I1381" s="63"/>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row>
    <row r="1382" spans="2:32">
      <c r="B1382" s="27"/>
      <c r="C1382" s="12"/>
      <c r="D1382" s="12"/>
      <c r="E1382" s="27"/>
      <c r="F1382" s="22"/>
      <c r="G1382" s="22"/>
      <c r="H1382" s="22"/>
      <c r="I1382" s="63"/>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row>
    <row r="1383" spans="2:32">
      <c r="B1383" s="27"/>
      <c r="C1383" s="12"/>
      <c r="D1383" s="12"/>
      <c r="E1383" s="27"/>
      <c r="F1383" s="22"/>
      <c r="G1383" s="22"/>
      <c r="H1383" s="22"/>
      <c r="I1383" s="63"/>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row>
    <row r="1384" spans="2:32">
      <c r="B1384" s="27"/>
      <c r="C1384" s="12"/>
      <c r="D1384" s="12"/>
      <c r="E1384" s="27"/>
      <c r="F1384" s="22"/>
      <c r="G1384" s="22"/>
      <c r="H1384" s="22"/>
      <c r="I1384" s="63"/>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row>
    <row r="1385" spans="2:32">
      <c r="B1385" s="27"/>
      <c r="C1385" s="12"/>
      <c r="D1385" s="12"/>
      <c r="E1385" s="27"/>
      <c r="F1385" s="22"/>
      <c r="G1385" s="22"/>
      <c r="H1385" s="22"/>
      <c r="I1385" s="63"/>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row>
    <row r="1386" spans="2:32">
      <c r="B1386" s="27"/>
      <c r="C1386" s="12"/>
      <c r="D1386" s="12"/>
      <c r="E1386" s="27"/>
      <c r="F1386" s="22"/>
      <c r="G1386" s="22"/>
      <c r="H1386" s="22"/>
      <c r="I1386" s="63"/>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row>
    <row r="1387" spans="2:32">
      <c r="B1387" s="27"/>
      <c r="C1387" s="12"/>
      <c r="D1387" s="12"/>
      <c r="E1387" s="27"/>
      <c r="F1387" s="22"/>
      <c r="G1387" s="22"/>
      <c r="H1387" s="22"/>
      <c r="I1387" s="63"/>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row>
    <row r="1388" spans="2:32">
      <c r="B1388" s="27"/>
      <c r="C1388" s="12"/>
      <c r="D1388" s="12"/>
      <c r="E1388" s="27"/>
      <c r="F1388" s="22"/>
      <c r="G1388" s="22"/>
      <c r="H1388" s="22"/>
      <c r="I1388" s="63"/>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row>
    <row r="1389" spans="2:32">
      <c r="B1389" s="27"/>
      <c r="C1389" s="12"/>
      <c r="D1389" s="12"/>
      <c r="E1389" s="27"/>
      <c r="F1389" s="22"/>
      <c r="G1389" s="22"/>
      <c r="H1389" s="22"/>
      <c r="I1389" s="63"/>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row>
    <row r="1390" spans="2:32">
      <c r="B1390" s="27"/>
      <c r="C1390" s="12"/>
      <c r="D1390" s="12"/>
      <c r="E1390" s="27"/>
      <c r="F1390" s="22"/>
      <c r="G1390" s="22"/>
      <c r="H1390" s="22"/>
      <c r="I1390" s="63"/>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row>
    <row r="1391" spans="2:32">
      <c r="B1391" s="27"/>
      <c r="C1391" s="12"/>
      <c r="D1391" s="12"/>
      <c r="E1391" s="27"/>
      <c r="F1391" s="22"/>
      <c r="G1391" s="22"/>
      <c r="H1391" s="22"/>
      <c r="I1391" s="63"/>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row>
    <row r="1392" spans="2:32">
      <c r="B1392" s="27"/>
      <c r="C1392" s="12"/>
      <c r="D1392" s="12"/>
      <c r="E1392" s="27"/>
      <c r="F1392" s="22"/>
      <c r="G1392" s="22"/>
      <c r="H1392" s="22"/>
      <c r="I1392" s="63"/>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row>
    <row r="1393" spans="2:32">
      <c r="B1393" s="27"/>
      <c r="C1393" s="12"/>
      <c r="D1393" s="12"/>
      <c r="E1393" s="27"/>
      <c r="F1393" s="22"/>
      <c r="G1393" s="22"/>
      <c r="H1393" s="22"/>
      <c r="I1393" s="63"/>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row>
  </sheetData>
  <mergeCells count="1">
    <mergeCell ref="B2:I2"/>
  </mergeCells>
  <phoneticPr fontId="18" type="noConversion"/>
  <pageMargins left="0.70866141732283472" right="0.70866141732283472" top="0.74803149606299213" bottom="0.74803149606299213" header="0.31496062992125984" footer="0.31496062992125984"/>
  <pageSetup paperSize="9" scale="51" orientation="portrait" r:id="rId1"/>
  <headerFooter>
    <oddHeader>&amp;LMakhado 66kV Subtransmission Line</oddHeader>
    <oddFooter>Page &amp;P of &amp;N</oddFooter>
  </headerFooter>
  <rowBreaks count="2" manualBreakCount="2">
    <brk id="97" max="9" man="1"/>
    <brk id="144"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B5F29-8CCB-4671-B0E7-D149BD73D706}">
  <dimension ref="B1:AD37"/>
  <sheetViews>
    <sheetView tabSelected="1" view="pageBreakPreview" topLeftCell="A14" zoomScale="94" zoomScaleNormal="100" zoomScaleSheetLayoutView="94" workbookViewId="0">
      <selection activeCell="L26" sqref="L26"/>
    </sheetView>
  </sheetViews>
  <sheetFormatPr defaultColWidth="8.77734375" defaultRowHeight="13.8"/>
  <cols>
    <col min="1" max="1" width="8.77734375" style="1"/>
    <col min="2" max="2" width="6.21875" style="52" customWidth="1"/>
    <col min="3" max="3" width="58.21875" style="1" customWidth="1"/>
    <col min="4" max="4" width="8.77734375" style="1" customWidth="1"/>
    <col min="5" max="5" width="8.21875" style="52" customWidth="1"/>
    <col min="6" max="6" width="21.77734375" style="3" customWidth="1"/>
    <col min="7" max="7" width="19.5546875" style="3" customWidth="1"/>
    <col min="8" max="8" width="19.21875" style="3" customWidth="1"/>
    <col min="9" max="16384" width="8.77734375" style="1"/>
  </cols>
  <sheetData>
    <row r="1" spans="2:30" ht="14.4" thickBot="1"/>
    <row r="2" spans="2:30" ht="14.4" thickBot="1">
      <c r="B2" s="219" t="s">
        <v>461</v>
      </c>
      <c r="C2" s="220"/>
      <c r="D2" s="220"/>
      <c r="E2" s="220"/>
      <c r="F2" s="220"/>
      <c r="G2" s="220"/>
      <c r="H2" s="221"/>
    </row>
    <row r="3" spans="2:30" ht="14.4" thickBot="1">
      <c r="B3" s="103" t="s">
        <v>14</v>
      </c>
      <c r="C3" s="23" t="s">
        <v>1</v>
      </c>
      <c r="D3" s="23" t="s">
        <v>15</v>
      </c>
      <c r="E3" s="48" t="s">
        <v>16</v>
      </c>
      <c r="F3" s="36" t="s">
        <v>17</v>
      </c>
      <c r="G3" s="36" t="s">
        <v>18</v>
      </c>
      <c r="H3" s="37" t="s">
        <v>19</v>
      </c>
      <c r="I3" s="12"/>
      <c r="J3" s="12"/>
      <c r="K3" s="12"/>
      <c r="L3" s="12"/>
      <c r="M3" s="12"/>
      <c r="N3" s="12"/>
      <c r="O3" s="12"/>
      <c r="P3" s="12"/>
      <c r="Q3" s="12"/>
      <c r="R3" s="12"/>
      <c r="S3" s="12"/>
      <c r="T3" s="12"/>
      <c r="U3" s="12"/>
      <c r="V3" s="12"/>
      <c r="W3" s="12"/>
      <c r="X3" s="12"/>
      <c r="Y3" s="12"/>
      <c r="Z3" s="12"/>
      <c r="AA3" s="12"/>
      <c r="AB3" s="12"/>
      <c r="AC3" s="12"/>
      <c r="AD3" s="12"/>
    </row>
    <row r="4" spans="2:30">
      <c r="B4" s="108">
        <v>6</v>
      </c>
      <c r="C4" s="115" t="s">
        <v>20</v>
      </c>
      <c r="D4" s="116"/>
      <c r="E4" s="49"/>
      <c r="F4" s="117"/>
      <c r="G4" s="117"/>
      <c r="H4" s="118"/>
      <c r="I4" s="12"/>
      <c r="J4" s="12"/>
      <c r="K4" s="12"/>
      <c r="L4" s="12"/>
      <c r="M4" s="12"/>
      <c r="N4" s="12"/>
      <c r="O4" s="12"/>
      <c r="P4" s="12"/>
      <c r="Q4" s="12"/>
      <c r="R4" s="12"/>
      <c r="S4" s="12"/>
      <c r="T4" s="12"/>
      <c r="U4" s="12"/>
      <c r="V4" s="12"/>
      <c r="W4" s="12"/>
      <c r="X4" s="12"/>
      <c r="Y4" s="12"/>
      <c r="Z4" s="12"/>
      <c r="AA4" s="12"/>
      <c r="AB4" s="12"/>
      <c r="AC4" s="12"/>
      <c r="AD4" s="12"/>
    </row>
    <row r="5" spans="2:30" ht="16.95" customHeight="1">
      <c r="B5" s="102"/>
      <c r="C5" s="76" t="s">
        <v>21</v>
      </c>
      <c r="D5" s="76"/>
      <c r="E5" s="107"/>
      <c r="F5" s="119"/>
      <c r="G5" s="119"/>
      <c r="H5" s="120"/>
      <c r="I5" s="12"/>
      <c r="J5" s="12"/>
      <c r="K5" s="12"/>
      <c r="L5" s="12"/>
      <c r="M5" s="12"/>
      <c r="N5" s="12"/>
      <c r="O5" s="12"/>
      <c r="P5" s="12"/>
      <c r="Q5" s="12"/>
      <c r="R5" s="12"/>
      <c r="S5" s="12"/>
      <c r="T5" s="12"/>
      <c r="U5" s="12"/>
      <c r="V5" s="12"/>
      <c r="W5" s="12"/>
      <c r="X5" s="12"/>
      <c r="Y5" s="12"/>
      <c r="Z5" s="12"/>
      <c r="AA5" s="12"/>
      <c r="AB5" s="12"/>
      <c r="AC5" s="12"/>
      <c r="AD5" s="12"/>
    </row>
    <row r="6" spans="2:30">
      <c r="B6" s="102"/>
      <c r="C6" s="76"/>
      <c r="D6" s="76"/>
      <c r="E6" s="107"/>
      <c r="F6" s="119"/>
      <c r="G6" s="119"/>
      <c r="H6" s="120"/>
      <c r="I6" s="12"/>
      <c r="J6" s="12"/>
      <c r="K6" s="12"/>
      <c r="L6" s="12"/>
      <c r="M6" s="12"/>
      <c r="N6" s="12"/>
      <c r="O6" s="12"/>
      <c r="P6" s="12"/>
      <c r="Q6" s="12"/>
      <c r="R6" s="12"/>
      <c r="S6" s="12"/>
      <c r="T6" s="12"/>
      <c r="U6" s="12"/>
      <c r="V6" s="12"/>
      <c r="W6" s="12"/>
      <c r="X6" s="12"/>
      <c r="Y6" s="12"/>
      <c r="Z6" s="12"/>
      <c r="AA6" s="12"/>
      <c r="AB6" s="12"/>
      <c r="AC6" s="12"/>
      <c r="AD6" s="12"/>
    </row>
    <row r="7" spans="2:30">
      <c r="B7" s="97" t="s">
        <v>307</v>
      </c>
      <c r="C7" s="75" t="s">
        <v>23</v>
      </c>
      <c r="D7" s="76"/>
      <c r="E7" s="107"/>
      <c r="F7" s="119"/>
      <c r="G7" s="119"/>
      <c r="H7" s="120"/>
      <c r="I7" s="12"/>
      <c r="J7" s="12"/>
      <c r="K7" s="12"/>
      <c r="L7" s="12"/>
      <c r="M7" s="12"/>
      <c r="N7" s="12"/>
      <c r="O7" s="12"/>
      <c r="P7" s="12"/>
      <c r="Q7" s="12"/>
      <c r="R7" s="12"/>
      <c r="S7" s="12"/>
      <c r="T7" s="12"/>
      <c r="U7" s="12"/>
      <c r="V7" s="12"/>
      <c r="W7" s="12"/>
      <c r="X7" s="12"/>
      <c r="Y7" s="12"/>
      <c r="Z7" s="12"/>
      <c r="AA7" s="12"/>
      <c r="AB7" s="12"/>
      <c r="AC7" s="12"/>
      <c r="AD7" s="12"/>
    </row>
    <row r="8" spans="2:30" ht="45.6" customHeight="1">
      <c r="B8" s="102" t="s">
        <v>309</v>
      </c>
      <c r="C8" s="76" t="s">
        <v>28</v>
      </c>
      <c r="D8" s="107" t="s">
        <v>25</v>
      </c>
      <c r="E8" s="107">
        <v>1</v>
      </c>
      <c r="F8" s="122"/>
      <c r="G8" s="122"/>
      <c r="H8" s="123"/>
      <c r="I8" s="12"/>
      <c r="J8" s="12"/>
      <c r="K8" s="12"/>
      <c r="L8" s="12"/>
      <c r="M8" s="12"/>
      <c r="N8" s="12"/>
      <c r="O8" s="12"/>
      <c r="P8" s="12"/>
      <c r="Q8" s="12"/>
      <c r="R8" s="12"/>
      <c r="S8" s="12"/>
      <c r="T8" s="12"/>
      <c r="U8" s="12"/>
      <c r="V8" s="12"/>
      <c r="W8" s="12"/>
      <c r="X8" s="12"/>
      <c r="Y8" s="12"/>
      <c r="Z8" s="12"/>
      <c r="AA8" s="12"/>
      <c r="AB8" s="12"/>
      <c r="AC8" s="12"/>
      <c r="AD8" s="12"/>
    </row>
    <row r="9" spans="2:30" ht="42.6" customHeight="1">
      <c r="B9" s="102" t="s">
        <v>455</v>
      </c>
      <c r="C9" s="66" t="s">
        <v>37</v>
      </c>
      <c r="D9" s="107" t="s">
        <v>25</v>
      </c>
      <c r="E9" s="107">
        <v>1</v>
      </c>
      <c r="F9" s="122"/>
      <c r="G9" s="122"/>
      <c r="H9" s="123"/>
      <c r="I9" s="12"/>
      <c r="J9" s="12"/>
      <c r="K9" s="12"/>
      <c r="L9" s="12"/>
      <c r="M9" s="12"/>
      <c r="N9" s="12"/>
      <c r="O9" s="12"/>
      <c r="P9" s="12"/>
      <c r="Q9" s="12"/>
      <c r="R9" s="12"/>
      <c r="S9" s="12"/>
      <c r="T9" s="12"/>
      <c r="U9" s="12"/>
      <c r="V9" s="12"/>
      <c r="W9" s="12"/>
      <c r="X9" s="12"/>
      <c r="Y9" s="12"/>
      <c r="Z9" s="12"/>
      <c r="AA9" s="12"/>
      <c r="AB9" s="12"/>
      <c r="AC9" s="12"/>
      <c r="AD9" s="12"/>
    </row>
    <row r="10" spans="2:30" ht="30.6" customHeight="1">
      <c r="B10" s="102" t="s">
        <v>456</v>
      </c>
      <c r="C10" s="66" t="s">
        <v>39</v>
      </c>
      <c r="D10" s="107" t="s">
        <v>25</v>
      </c>
      <c r="E10" s="107">
        <v>1</v>
      </c>
      <c r="F10" s="122"/>
      <c r="G10" s="122"/>
      <c r="H10" s="123"/>
      <c r="I10" s="12"/>
      <c r="J10" s="12"/>
      <c r="K10" s="12"/>
      <c r="L10" s="12"/>
      <c r="M10" s="12"/>
      <c r="N10" s="12"/>
      <c r="O10" s="12"/>
      <c r="P10" s="12"/>
      <c r="Q10" s="12"/>
      <c r="R10" s="12"/>
      <c r="S10" s="12"/>
      <c r="T10" s="12"/>
      <c r="U10" s="12"/>
      <c r="V10" s="12"/>
      <c r="W10" s="12"/>
      <c r="X10" s="12"/>
      <c r="Y10" s="12"/>
      <c r="Z10" s="12"/>
      <c r="AA10" s="12"/>
      <c r="AB10" s="12"/>
      <c r="AC10" s="12"/>
      <c r="AD10" s="12"/>
    </row>
    <row r="11" spans="2:30" ht="12.6" customHeight="1">
      <c r="B11" s="102"/>
      <c r="C11" s="76"/>
      <c r="D11" s="107"/>
      <c r="E11" s="107"/>
      <c r="F11" s="122"/>
      <c r="G11" s="122"/>
      <c r="H11" s="123"/>
      <c r="I11" s="12"/>
      <c r="J11" s="12"/>
      <c r="K11" s="12"/>
      <c r="L11" s="12"/>
      <c r="M11" s="12"/>
      <c r="N11" s="12"/>
      <c r="O11" s="12"/>
      <c r="P11" s="12"/>
      <c r="Q11" s="12"/>
      <c r="R11" s="12"/>
      <c r="S11" s="12"/>
      <c r="T11" s="12"/>
      <c r="U11" s="12"/>
      <c r="V11" s="12"/>
      <c r="W11" s="12"/>
      <c r="X11" s="12"/>
      <c r="Y11" s="12"/>
      <c r="Z11" s="12"/>
      <c r="AA11" s="12"/>
      <c r="AB11" s="12"/>
      <c r="AC11" s="12"/>
      <c r="AD11" s="12"/>
    </row>
    <row r="12" spans="2:30" ht="41.4">
      <c r="B12" s="97" t="s">
        <v>311</v>
      </c>
      <c r="C12" s="75" t="s">
        <v>41</v>
      </c>
      <c r="D12" s="107"/>
      <c r="E12" s="107"/>
      <c r="F12" s="122"/>
      <c r="G12" s="122"/>
      <c r="H12" s="123"/>
      <c r="I12" s="12"/>
      <c r="J12" s="12"/>
      <c r="K12" s="12"/>
      <c r="L12" s="12"/>
      <c r="M12" s="12"/>
      <c r="N12" s="12"/>
      <c r="O12" s="12"/>
      <c r="P12" s="12"/>
      <c r="Q12" s="12"/>
      <c r="R12" s="12"/>
      <c r="S12" s="12"/>
      <c r="T12" s="12"/>
      <c r="U12" s="12"/>
      <c r="V12" s="12"/>
      <c r="W12" s="12"/>
      <c r="X12" s="12"/>
      <c r="Y12" s="12"/>
      <c r="Z12" s="12"/>
      <c r="AA12" s="12"/>
      <c r="AB12" s="12"/>
      <c r="AC12" s="12"/>
      <c r="AD12" s="12"/>
    </row>
    <row r="13" spans="2:30">
      <c r="B13" s="102"/>
      <c r="C13" s="76"/>
      <c r="D13" s="107"/>
      <c r="E13" s="107"/>
      <c r="F13" s="122"/>
      <c r="G13" s="122"/>
      <c r="H13" s="123"/>
      <c r="I13" s="12"/>
      <c r="J13" s="12"/>
      <c r="K13" s="12"/>
      <c r="L13" s="12"/>
      <c r="M13" s="12"/>
      <c r="N13" s="12"/>
      <c r="O13" s="12"/>
      <c r="P13" s="12"/>
      <c r="Q13" s="12"/>
      <c r="R13" s="12"/>
      <c r="S13" s="12"/>
      <c r="T13" s="12"/>
      <c r="U13" s="12"/>
      <c r="V13" s="12"/>
      <c r="W13" s="12"/>
      <c r="X13" s="12"/>
      <c r="Y13" s="12"/>
      <c r="Z13" s="12"/>
      <c r="AA13" s="12"/>
      <c r="AB13" s="12"/>
      <c r="AC13" s="12"/>
      <c r="AD13" s="12"/>
    </row>
    <row r="14" spans="2:30" ht="31.2" customHeight="1">
      <c r="B14" s="102" t="s">
        <v>314</v>
      </c>
      <c r="C14" s="76" t="s">
        <v>43</v>
      </c>
      <c r="D14" s="107" t="s">
        <v>25</v>
      </c>
      <c r="E14" s="107">
        <v>1</v>
      </c>
      <c r="F14" s="122"/>
      <c r="G14" s="122"/>
      <c r="H14" s="123"/>
      <c r="I14" s="12"/>
      <c r="J14" s="12"/>
      <c r="K14" s="12"/>
      <c r="L14" s="12"/>
      <c r="M14" s="12"/>
      <c r="N14" s="12"/>
      <c r="O14" s="12"/>
      <c r="P14" s="12"/>
      <c r="Q14" s="12"/>
      <c r="R14" s="12"/>
      <c r="S14" s="12"/>
      <c r="T14" s="12"/>
      <c r="U14" s="12"/>
      <c r="V14" s="12"/>
      <c r="W14" s="12"/>
      <c r="X14" s="12"/>
      <c r="Y14" s="12"/>
      <c r="Z14" s="12"/>
      <c r="AA14" s="12"/>
      <c r="AB14" s="12"/>
      <c r="AC14" s="12"/>
      <c r="AD14" s="12"/>
    </row>
    <row r="15" spans="2:30" ht="31.2" customHeight="1">
      <c r="B15" s="102" t="s">
        <v>316</v>
      </c>
      <c r="C15" s="76" t="s">
        <v>45</v>
      </c>
      <c r="D15" s="107" t="s">
        <v>25</v>
      </c>
      <c r="E15" s="107">
        <v>1</v>
      </c>
      <c r="F15" s="122"/>
      <c r="G15" s="122"/>
      <c r="H15" s="123"/>
      <c r="I15" s="12"/>
      <c r="J15" s="12"/>
      <c r="K15" s="12"/>
      <c r="L15" s="12"/>
      <c r="M15" s="12"/>
      <c r="N15" s="12"/>
      <c r="O15" s="12"/>
      <c r="P15" s="12"/>
      <c r="Q15" s="12"/>
      <c r="R15" s="12"/>
      <c r="S15" s="12"/>
      <c r="T15" s="12"/>
      <c r="U15" s="12"/>
      <c r="V15" s="12"/>
      <c r="W15" s="12"/>
      <c r="X15" s="12"/>
      <c r="Y15" s="12"/>
      <c r="Z15" s="12"/>
      <c r="AA15" s="12"/>
      <c r="AB15" s="12"/>
      <c r="AC15" s="12"/>
      <c r="AD15" s="12"/>
    </row>
    <row r="16" spans="2:30" ht="31.2" customHeight="1">
      <c r="B16" s="102" t="s">
        <v>457</v>
      </c>
      <c r="C16" s="76" t="s">
        <v>47</v>
      </c>
      <c r="D16" s="107" t="s">
        <v>25</v>
      </c>
      <c r="E16" s="107">
        <v>1</v>
      </c>
      <c r="F16" s="122"/>
      <c r="G16" s="122"/>
      <c r="H16" s="123"/>
      <c r="I16" s="12"/>
      <c r="J16" s="12"/>
      <c r="K16" s="12"/>
      <c r="L16" s="12"/>
      <c r="M16" s="12"/>
      <c r="N16" s="12"/>
      <c r="O16" s="12"/>
      <c r="P16" s="12"/>
      <c r="Q16" s="12"/>
      <c r="R16" s="12"/>
      <c r="S16" s="12"/>
      <c r="T16" s="12"/>
      <c r="U16" s="12"/>
      <c r="V16" s="12"/>
      <c r="W16" s="12"/>
      <c r="X16" s="12"/>
      <c r="Y16" s="12"/>
      <c r="Z16" s="12"/>
      <c r="AA16" s="12"/>
      <c r="AB16" s="12"/>
      <c r="AC16" s="12"/>
      <c r="AD16" s="12"/>
    </row>
    <row r="17" spans="2:30" ht="31.2" customHeight="1">
      <c r="B17" s="102" t="s">
        <v>458</v>
      </c>
      <c r="C17" s="76" t="s">
        <v>49</v>
      </c>
      <c r="D17" s="107" t="s">
        <v>25</v>
      </c>
      <c r="E17" s="107">
        <v>1</v>
      </c>
      <c r="F17" s="122"/>
      <c r="G17" s="122"/>
      <c r="H17" s="123"/>
      <c r="I17" s="12"/>
      <c r="J17" s="12"/>
      <c r="K17" s="12"/>
      <c r="L17" s="12"/>
      <c r="M17" s="12"/>
      <c r="N17" s="12"/>
      <c r="O17" s="12"/>
      <c r="P17" s="12"/>
      <c r="Q17" s="12"/>
      <c r="R17" s="12"/>
      <c r="S17" s="12"/>
      <c r="T17" s="12"/>
      <c r="U17" s="12"/>
      <c r="V17" s="12"/>
      <c r="W17" s="12"/>
      <c r="X17" s="12"/>
      <c r="Y17" s="12"/>
      <c r="Z17" s="12"/>
      <c r="AA17" s="12"/>
      <c r="AB17" s="12"/>
      <c r="AC17" s="12"/>
      <c r="AD17" s="12"/>
    </row>
    <row r="18" spans="2:30" ht="31.2" customHeight="1">
      <c r="B18" s="102" t="s">
        <v>459</v>
      </c>
      <c r="C18" s="76" t="s">
        <v>51</v>
      </c>
      <c r="D18" s="107" t="s">
        <v>25</v>
      </c>
      <c r="E18" s="107">
        <v>1</v>
      </c>
      <c r="F18" s="122"/>
      <c r="G18" s="122"/>
      <c r="H18" s="123"/>
      <c r="I18" s="12"/>
      <c r="J18" s="12"/>
      <c r="K18" s="12"/>
      <c r="L18" s="12"/>
      <c r="M18" s="12"/>
      <c r="N18" s="12"/>
      <c r="O18" s="12"/>
      <c r="P18" s="12"/>
      <c r="Q18" s="12"/>
      <c r="R18" s="12"/>
      <c r="S18" s="12"/>
      <c r="T18" s="12"/>
      <c r="U18" s="12"/>
      <c r="V18" s="12"/>
      <c r="W18" s="12"/>
      <c r="X18" s="12"/>
      <c r="Y18" s="12"/>
      <c r="Z18" s="12"/>
      <c r="AA18" s="12"/>
      <c r="AB18" s="12"/>
      <c r="AC18" s="12"/>
      <c r="AD18" s="12"/>
    </row>
    <row r="19" spans="2:30" ht="31.2" customHeight="1">
      <c r="B19" s="102" t="s">
        <v>460</v>
      </c>
      <c r="C19" s="66" t="s">
        <v>53</v>
      </c>
      <c r="D19" s="107" t="s">
        <v>25</v>
      </c>
      <c r="E19" s="107">
        <v>1</v>
      </c>
      <c r="F19" s="122"/>
      <c r="G19" s="122"/>
      <c r="H19" s="123"/>
      <c r="I19" s="12"/>
      <c r="J19" s="12"/>
      <c r="K19" s="12"/>
      <c r="L19" s="12"/>
      <c r="M19" s="12"/>
      <c r="N19" s="12"/>
      <c r="O19" s="12"/>
      <c r="P19" s="12"/>
      <c r="Q19" s="12"/>
      <c r="R19" s="12"/>
      <c r="S19" s="12"/>
      <c r="T19" s="12"/>
      <c r="U19" s="12"/>
      <c r="V19" s="12"/>
      <c r="W19" s="12"/>
      <c r="X19" s="12"/>
      <c r="Y19" s="12"/>
      <c r="Z19" s="12"/>
      <c r="AA19" s="12"/>
      <c r="AB19" s="12"/>
      <c r="AC19" s="12"/>
      <c r="AD19" s="12"/>
    </row>
    <row r="20" spans="2:30">
      <c r="B20" s="102"/>
      <c r="C20" s="76"/>
      <c r="D20" s="107"/>
      <c r="E20" s="107"/>
      <c r="F20" s="122"/>
      <c r="G20" s="122"/>
      <c r="H20" s="123"/>
      <c r="I20" s="12"/>
      <c r="J20" s="12"/>
      <c r="K20" s="12"/>
      <c r="L20" s="12"/>
      <c r="M20" s="12"/>
      <c r="N20" s="12"/>
      <c r="O20" s="12"/>
      <c r="P20" s="12"/>
      <c r="Q20" s="12"/>
      <c r="R20" s="12"/>
      <c r="S20" s="12"/>
      <c r="T20" s="12"/>
      <c r="U20" s="12"/>
      <c r="V20" s="12"/>
      <c r="W20" s="12"/>
      <c r="X20" s="12"/>
      <c r="Y20" s="12"/>
      <c r="Z20" s="12"/>
      <c r="AA20" s="12"/>
      <c r="AB20" s="12"/>
      <c r="AC20" s="12"/>
      <c r="AD20" s="12"/>
    </row>
    <row r="21" spans="2:30" ht="27.6">
      <c r="B21" s="97" t="s">
        <v>318</v>
      </c>
      <c r="C21" s="75" t="s">
        <v>55</v>
      </c>
      <c r="D21" s="107"/>
      <c r="E21" s="107"/>
      <c r="F21" s="122"/>
      <c r="G21" s="122"/>
      <c r="H21" s="123"/>
      <c r="I21" s="12"/>
      <c r="J21" s="12"/>
      <c r="K21" s="12"/>
      <c r="L21" s="12"/>
      <c r="M21" s="12"/>
      <c r="N21" s="12"/>
      <c r="O21" s="12"/>
      <c r="P21" s="12"/>
      <c r="Q21" s="12"/>
      <c r="R21" s="12"/>
      <c r="S21" s="12"/>
      <c r="T21" s="12"/>
      <c r="U21" s="12"/>
      <c r="V21" s="12"/>
      <c r="W21" s="12"/>
      <c r="X21" s="12"/>
      <c r="Y21" s="12"/>
      <c r="Z21" s="12"/>
      <c r="AA21" s="12"/>
      <c r="AB21" s="12"/>
      <c r="AC21" s="12"/>
      <c r="AD21" s="12"/>
    </row>
    <row r="22" spans="2:30">
      <c r="B22" s="102"/>
      <c r="C22" s="76" t="s">
        <v>56</v>
      </c>
      <c r="D22" s="107"/>
      <c r="E22" s="107"/>
      <c r="F22" s="122"/>
      <c r="G22" s="122"/>
      <c r="H22" s="123"/>
      <c r="I22" s="12"/>
      <c r="J22" s="12"/>
      <c r="K22" s="12"/>
      <c r="L22" s="12"/>
      <c r="M22" s="12"/>
      <c r="N22" s="12"/>
      <c r="O22" s="12"/>
      <c r="P22" s="12"/>
      <c r="Q22" s="12"/>
      <c r="R22" s="12"/>
      <c r="S22" s="12"/>
      <c r="T22" s="12"/>
      <c r="U22" s="12"/>
      <c r="V22" s="12"/>
      <c r="W22" s="12"/>
      <c r="X22" s="12"/>
      <c r="Y22" s="12"/>
      <c r="Z22" s="12"/>
      <c r="AA22" s="12"/>
      <c r="AB22" s="12"/>
      <c r="AC22" s="12"/>
      <c r="AD22" s="12"/>
    </row>
    <row r="23" spans="2:30">
      <c r="B23" s="102"/>
      <c r="C23" s="76"/>
      <c r="D23" s="107"/>
      <c r="E23" s="107"/>
      <c r="F23" s="122"/>
      <c r="G23" s="122"/>
      <c r="H23" s="123"/>
      <c r="I23" s="12"/>
      <c r="J23" s="12"/>
      <c r="K23" s="12"/>
      <c r="L23" s="12"/>
      <c r="M23" s="12"/>
      <c r="N23" s="12"/>
      <c r="O23" s="12"/>
      <c r="P23" s="12"/>
      <c r="Q23" s="12"/>
      <c r="R23" s="12"/>
      <c r="S23" s="12"/>
      <c r="T23" s="12"/>
      <c r="U23" s="12"/>
      <c r="V23" s="12"/>
      <c r="W23" s="12"/>
      <c r="X23" s="12"/>
      <c r="Y23" s="12"/>
      <c r="Z23" s="12"/>
      <c r="AA23" s="12"/>
      <c r="AB23" s="12"/>
      <c r="AC23" s="12"/>
      <c r="AD23" s="12"/>
    </row>
    <row r="24" spans="2:30" ht="31.2" customHeight="1">
      <c r="B24" s="102" t="s">
        <v>321</v>
      </c>
      <c r="C24" s="66" t="s">
        <v>58</v>
      </c>
      <c r="D24" s="107" t="s">
        <v>59</v>
      </c>
      <c r="E24" s="107">
        <v>6</v>
      </c>
      <c r="F24" s="122"/>
      <c r="G24" s="122"/>
      <c r="H24" s="123"/>
      <c r="I24" s="12"/>
      <c r="J24" s="12"/>
      <c r="K24" s="12"/>
      <c r="L24" s="12"/>
      <c r="M24" s="12"/>
      <c r="N24" s="12"/>
      <c r="O24" s="12"/>
      <c r="P24" s="12"/>
      <c r="Q24" s="12"/>
      <c r="R24" s="12"/>
      <c r="S24" s="12"/>
      <c r="T24" s="12"/>
      <c r="U24" s="12"/>
      <c r="V24" s="12"/>
      <c r="W24" s="12"/>
      <c r="X24" s="12"/>
      <c r="Y24" s="12"/>
      <c r="Z24" s="12"/>
      <c r="AA24" s="12"/>
      <c r="AB24" s="12"/>
      <c r="AC24" s="12"/>
      <c r="AD24" s="12"/>
    </row>
    <row r="25" spans="2:30" ht="31.2" customHeight="1">
      <c r="B25" s="102" t="s">
        <v>462</v>
      </c>
      <c r="C25" s="66" t="s">
        <v>61</v>
      </c>
      <c r="D25" s="107" t="s">
        <v>59</v>
      </c>
      <c r="E25" s="107">
        <v>6</v>
      </c>
      <c r="F25" s="122"/>
      <c r="G25" s="122"/>
      <c r="H25" s="123"/>
      <c r="I25" s="12"/>
      <c r="J25" s="12"/>
      <c r="K25" s="12"/>
      <c r="L25" s="12"/>
      <c r="M25" s="12"/>
      <c r="N25" s="12"/>
      <c r="O25" s="12"/>
      <c r="P25" s="12"/>
      <c r="Q25" s="12"/>
      <c r="R25" s="12"/>
      <c r="S25" s="12"/>
      <c r="T25" s="12"/>
      <c r="U25" s="12"/>
      <c r="V25" s="12"/>
      <c r="W25" s="12"/>
      <c r="X25" s="12"/>
      <c r="Y25" s="12"/>
      <c r="Z25" s="12"/>
      <c r="AA25" s="12"/>
      <c r="AB25" s="12"/>
      <c r="AC25" s="12"/>
      <c r="AD25" s="12"/>
    </row>
    <row r="26" spans="2:30" ht="31.2" customHeight="1">
      <c r="B26" s="102" t="s">
        <v>463</v>
      </c>
      <c r="C26" s="66" t="s">
        <v>63</v>
      </c>
      <c r="D26" s="110" t="s">
        <v>59</v>
      </c>
      <c r="E26" s="110">
        <v>6</v>
      </c>
      <c r="F26" s="124">
        <f>6000*1.1*1.1</f>
        <v>7260.0000000000018</v>
      </c>
      <c r="G26" s="124">
        <v>0</v>
      </c>
      <c r="H26" s="125">
        <f t="shared" ref="H26:H30" si="0">+(G26+F26)*E26</f>
        <v>43560.000000000015</v>
      </c>
      <c r="I26" s="12"/>
      <c r="J26" s="12"/>
      <c r="K26" s="12"/>
      <c r="L26" s="12"/>
      <c r="M26" s="12"/>
      <c r="N26" s="12"/>
      <c r="O26" s="12"/>
      <c r="P26" s="12"/>
      <c r="Q26" s="12"/>
      <c r="R26" s="12"/>
      <c r="S26" s="12"/>
      <c r="T26" s="12"/>
      <c r="U26" s="12"/>
      <c r="V26" s="12"/>
      <c r="W26" s="12"/>
      <c r="X26" s="12"/>
      <c r="Y26" s="12"/>
      <c r="Z26" s="12"/>
      <c r="AA26" s="12"/>
      <c r="AB26" s="12"/>
      <c r="AC26" s="12"/>
      <c r="AD26" s="12"/>
    </row>
    <row r="27" spans="2:30" ht="34.950000000000003" customHeight="1">
      <c r="B27" s="102" t="s">
        <v>464</v>
      </c>
      <c r="C27" s="66" t="s">
        <v>65</v>
      </c>
      <c r="D27" s="110" t="s">
        <v>59</v>
      </c>
      <c r="E27" s="110">
        <v>6</v>
      </c>
      <c r="F27" s="124">
        <v>0</v>
      </c>
      <c r="G27" s="124">
        <f>6000*1.1</f>
        <v>6600.0000000000009</v>
      </c>
      <c r="H27" s="125">
        <f t="shared" si="0"/>
        <v>39600.000000000007</v>
      </c>
      <c r="I27" s="12"/>
      <c r="J27" s="12"/>
      <c r="K27" s="12"/>
      <c r="L27" s="12"/>
      <c r="M27" s="12"/>
      <c r="N27" s="12"/>
      <c r="O27" s="12"/>
      <c r="P27" s="12"/>
      <c r="Q27" s="12"/>
      <c r="R27" s="12"/>
      <c r="S27" s="12"/>
      <c r="T27" s="12"/>
      <c r="U27" s="12"/>
      <c r="V27" s="12"/>
      <c r="W27" s="12"/>
      <c r="X27" s="12"/>
      <c r="Y27" s="12"/>
      <c r="Z27" s="12"/>
      <c r="AA27" s="12"/>
      <c r="AB27" s="12"/>
      <c r="AC27" s="12"/>
      <c r="AD27" s="12"/>
    </row>
    <row r="28" spans="2:30" ht="13.2" customHeight="1">
      <c r="B28" s="102"/>
      <c r="C28" s="66"/>
      <c r="D28" s="107"/>
      <c r="E28" s="107"/>
      <c r="F28" s="122"/>
      <c r="G28" s="122"/>
      <c r="H28" s="123"/>
      <c r="I28" s="12"/>
      <c r="J28" s="12"/>
      <c r="K28" s="12"/>
      <c r="L28" s="12"/>
      <c r="M28" s="12"/>
      <c r="N28" s="12"/>
      <c r="O28" s="12"/>
      <c r="P28" s="12"/>
      <c r="Q28" s="12"/>
      <c r="R28" s="12"/>
      <c r="S28" s="12"/>
      <c r="T28" s="12"/>
      <c r="U28" s="12"/>
      <c r="V28" s="12"/>
      <c r="W28" s="12"/>
      <c r="X28" s="12"/>
      <c r="Y28" s="12"/>
      <c r="Z28" s="12"/>
      <c r="AA28" s="12"/>
      <c r="AB28" s="12"/>
      <c r="AC28" s="12"/>
      <c r="AD28" s="12"/>
    </row>
    <row r="29" spans="2:30" ht="31.2" customHeight="1">
      <c r="B29" s="97" t="s">
        <v>323</v>
      </c>
      <c r="C29" s="75" t="s">
        <v>67</v>
      </c>
      <c r="D29" s="107"/>
      <c r="E29" s="107"/>
      <c r="F29" s="122"/>
      <c r="G29" s="122"/>
      <c r="H29" s="123"/>
      <c r="I29" s="12"/>
      <c r="J29" s="12"/>
      <c r="K29" s="12"/>
      <c r="L29" s="12"/>
      <c r="M29" s="12"/>
      <c r="N29" s="12"/>
      <c r="O29" s="12"/>
      <c r="P29" s="12"/>
      <c r="Q29" s="12"/>
      <c r="R29" s="12"/>
      <c r="S29" s="12"/>
      <c r="T29" s="12"/>
      <c r="U29" s="12"/>
      <c r="V29" s="12"/>
      <c r="W29" s="12"/>
      <c r="X29" s="12"/>
      <c r="Y29" s="12"/>
      <c r="Z29" s="12"/>
      <c r="AA29" s="12"/>
      <c r="AB29" s="12"/>
      <c r="AC29" s="12"/>
      <c r="AD29" s="12"/>
    </row>
    <row r="30" spans="2:30" ht="31.2" customHeight="1">
      <c r="B30" s="102" t="s">
        <v>326</v>
      </c>
      <c r="C30" s="66" t="s">
        <v>69</v>
      </c>
      <c r="D30" s="110" t="s">
        <v>70</v>
      </c>
      <c r="E30" s="110">
        <v>1</v>
      </c>
      <c r="F30" s="124">
        <v>0</v>
      </c>
      <c r="G30" s="124">
        <f>6*250*2*22*1.1*1.1</f>
        <v>79860</v>
      </c>
      <c r="H30" s="125">
        <f t="shared" si="0"/>
        <v>79860</v>
      </c>
      <c r="I30" s="12"/>
      <c r="J30" s="12"/>
      <c r="K30" s="12"/>
      <c r="L30" s="12"/>
      <c r="M30" s="12"/>
      <c r="N30" s="12"/>
      <c r="O30" s="12"/>
      <c r="P30" s="12"/>
      <c r="Q30" s="12"/>
      <c r="R30" s="12"/>
      <c r="S30" s="12"/>
      <c r="T30" s="12"/>
      <c r="U30" s="12"/>
      <c r="V30" s="12"/>
      <c r="W30" s="12"/>
      <c r="X30" s="12"/>
      <c r="Y30" s="12"/>
      <c r="Z30" s="12"/>
      <c r="AA30" s="12"/>
      <c r="AB30" s="12"/>
      <c r="AC30" s="12"/>
      <c r="AD30" s="12"/>
    </row>
    <row r="31" spans="2:30" ht="31.2" customHeight="1">
      <c r="B31" s="102" t="s">
        <v>465</v>
      </c>
      <c r="C31" s="76" t="s">
        <v>72</v>
      </c>
      <c r="D31" s="110" t="s">
        <v>70</v>
      </c>
      <c r="E31" s="110">
        <v>1</v>
      </c>
      <c r="F31" s="124"/>
      <c r="G31" s="124">
        <v>85000</v>
      </c>
      <c r="H31" s="128">
        <f>G31</f>
        <v>85000</v>
      </c>
      <c r="I31" s="12"/>
      <c r="J31" s="12"/>
      <c r="K31" s="12"/>
      <c r="L31" s="12"/>
      <c r="M31" s="12"/>
      <c r="N31" s="12"/>
      <c r="O31" s="12"/>
      <c r="P31" s="12"/>
      <c r="Q31" s="12"/>
      <c r="R31" s="12"/>
      <c r="S31" s="12"/>
      <c r="T31" s="12"/>
      <c r="U31" s="12"/>
      <c r="V31" s="12"/>
      <c r="W31" s="12"/>
      <c r="X31" s="12"/>
      <c r="Y31" s="12"/>
      <c r="Z31" s="12"/>
      <c r="AA31" s="12"/>
      <c r="AB31" s="12"/>
      <c r="AC31" s="12"/>
      <c r="AD31" s="12"/>
    </row>
    <row r="32" spans="2:30" ht="31.2" customHeight="1">
      <c r="B32" s="102" t="s">
        <v>466</v>
      </c>
      <c r="C32" s="121" t="s">
        <v>74</v>
      </c>
      <c r="D32" s="110" t="s">
        <v>70</v>
      </c>
      <c r="E32" s="111">
        <v>1</v>
      </c>
      <c r="F32" s="129">
        <v>200000</v>
      </c>
      <c r="G32" s="129"/>
      <c r="H32" s="130">
        <f>F32</f>
        <v>200000</v>
      </c>
      <c r="I32" s="12"/>
      <c r="J32" s="12"/>
      <c r="K32" s="12"/>
      <c r="L32" s="12"/>
      <c r="M32" s="12"/>
      <c r="N32" s="12"/>
      <c r="O32" s="12"/>
      <c r="P32" s="12"/>
      <c r="Q32" s="12"/>
      <c r="R32" s="12"/>
      <c r="S32" s="12"/>
      <c r="T32" s="12"/>
      <c r="U32" s="12"/>
      <c r="V32" s="12"/>
      <c r="W32" s="12"/>
      <c r="X32" s="12"/>
      <c r="Y32" s="12"/>
      <c r="Z32" s="12"/>
      <c r="AA32" s="12"/>
      <c r="AB32" s="12"/>
      <c r="AC32" s="12"/>
      <c r="AD32" s="12"/>
    </row>
    <row r="33" spans="2:30" ht="31.2" customHeight="1">
      <c r="B33" s="102" t="s">
        <v>467</v>
      </c>
      <c r="C33" s="121" t="s">
        <v>76</v>
      </c>
      <c r="D33" s="110" t="s">
        <v>70</v>
      </c>
      <c r="E33" s="111">
        <v>1</v>
      </c>
      <c r="F33" s="129">
        <v>0</v>
      </c>
      <c r="G33" s="129">
        <f>7*300*1.15*6*1.1</f>
        <v>15939.000000000002</v>
      </c>
      <c r="H33" s="130">
        <f>G33</f>
        <v>15939.000000000002</v>
      </c>
      <c r="I33" s="12"/>
      <c r="J33" s="12"/>
      <c r="K33" s="12"/>
      <c r="L33" s="12"/>
      <c r="M33" s="12"/>
      <c r="N33" s="12"/>
      <c r="O33" s="12"/>
      <c r="P33" s="12"/>
      <c r="Q33" s="12"/>
      <c r="R33" s="12"/>
      <c r="S33" s="12"/>
      <c r="T33" s="12"/>
      <c r="U33" s="12"/>
      <c r="V33" s="12"/>
      <c r="W33" s="12"/>
      <c r="X33" s="12"/>
      <c r="Y33" s="12"/>
      <c r="Z33" s="12"/>
      <c r="AA33" s="12"/>
      <c r="AB33" s="12"/>
      <c r="AC33" s="12"/>
      <c r="AD33" s="12"/>
    </row>
    <row r="34" spans="2:30" ht="45.6" customHeight="1" thickBot="1">
      <c r="B34" s="109"/>
      <c r="C34" s="112" t="s">
        <v>507</v>
      </c>
      <c r="D34" s="113"/>
      <c r="E34" s="114"/>
      <c r="F34" s="126"/>
      <c r="G34" s="126"/>
      <c r="H34" s="127"/>
      <c r="I34" s="12"/>
      <c r="J34" s="12"/>
      <c r="K34" s="12"/>
      <c r="L34" s="12"/>
      <c r="M34" s="12"/>
      <c r="N34" s="12"/>
      <c r="O34" s="12"/>
      <c r="P34" s="12"/>
      <c r="Q34" s="12"/>
      <c r="R34" s="12"/>
      <c r="S34" s="12"/>
      <c r="T34" s="12"/>
      <c r="U34" s="12"/>
      <c r="V34" s="12"/>
      <c r="W34" s="12"/>
      <c r="X34" s="12"/>
      <c r="Y34" s="12"/>
      <c r="Z34" s="12"/>
      <c r="AA34" s="12"/>
      <c r="AB34" s="12"/>
      <c r="AC34" s="12"/>
      <c r="AD34" s="12"/>
    </row>
    <row r="35" spans="2:30">
      <c r="B35" s="51"/>
      <c r="C35" s="12"/>
      <c r="D35" s="12"/>
      <c r="E35" s="51"/>
      <c r="F35" s="22"/>
      <c r="G35" s="22"/>
      <c r="H35" s="22"/>
      <c r="I35" s="12"/>
      <c r="J35" s="12"/>
      <c r="K35" s="12"/>
      <c r="L35" s="12"/>
      <c r="M35" s="12"/>
      <c r="N35" s="12"/>
      <c r="O35" s="12"/>
      <c r="P35" s="12"/>
      <c r="Q35" s="12"/>
      <c r="R35" s="12"/>
      <c r="S35" s="12"/>
      <c r="T35" s="12"/>
      <c r="U35" s="12"/>
      <c r="V35" s="12"/>
      <c r="W35" s="12"/>
      <c r="X35" s="12"/>
      <c r="Y35" s="12"/>
      <c r="Z35" s="12"/>
      <c r="AA35" s="12"/>
      <c r="AB35" s="12"/>
      <c r="AC35" s="12"/>
      <c r="AD35" s="12"/>
    </row>
    <row r="36" spans="2:30">
      <c r="B36" s="51"/>
      <c r="C36" s="12"/>
      <c r="D36" s="12"/>
      <c r="E36" s="51"/>
      <c r="F36" s="22"/>
      <c r="G36" s="22"/>
      <c r="H36" s="22"/>
      <c r="I36" s="12"/>
      <c r="J36" s="12"/>
      <c r="K36" s="12"/>
      <c r="L36" s="12"/>
      <c r="M36" s="12"/>
      <c r="N36" s="12"/>
      <c r="O36" s="12"/>
      <c r="P36" s="12"/>
      <c r="Q36" s="12"/>
      <c r="R36" s="12"/>
      <c r="S36" s="12"/>
      <c r="T36" s="12"/>
      <c r="U36" s="12"/>
      <c r="V36" s="12"/>
      <c r="W36" s="12"/>
      <c r="X36" s="12"/>
      <c r="Y36" s="12"/>
      <c r="Z36" s="12"/>
      <c r="AA36" s="12"/>
      <c r="AB36" s="12"/>
      <c r="AC36" s="12"/>
      <c r="AD36" s="12"/>
    </row>
    <row r="37" spans="2:30">
      <c r="B37" s="51"/>
      <c r="C37" s="12"/>
      <c r="D37" s="12"/>
      <c r="E37" s="51"/>
      <c r="F37" s="22"/>
      <c r="G37" s="22"/>
      <c r="H37" s="22"/>
      <c r="I37" s="12"/>
      <c r="J37" s="12"/>
      <c r="K37" s="12"/>
      <c r="L37" s="12"/>
      <c r="M37" s="12"/>
      <c r="N37" s="12"/>
      <c r="O37" s="12"/>
      <c r="P37" s="12"/>
      <c r="Q37" s="12"/>
      <c r="R37" s="12"/>
      <c r="S37" s="12"/>
      <c r="T37" s="12"/>
      <c r="U37" s="12"/>
      <c r="V37" s="12"/>
      <c r="W37" s="12"/>
      <c r="X37" s="12"/>
      <c r="Y37" s="12"/>
      <c r="Z37" s="12"/>
      <c r="AA37" s="12"/>
      <c r="AB37" s="12"/>
      <c r="AC37" s="12"/>
      <c r="AD37" s="12"/>
    </row>
  </sheetData>
  <mergeCells count="1">
    <mergeCell ref="B2:H2"/>
  </mergeCells>
  <pageMargins left="0.70866141732283472" right="0.70866141732283472" top="0.74803149606299213" bottom="0.74803149606299213" header="0.31496062992125984" footer="0.31496062992125984"/>
  <pageSetup paperSize="9" scale="44" orientation="portrait" r:id="rId1"/>
  <headerFooter>
    <oddHeader>&amp;LMakhado 66kV Subtransmission Line</oddHead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57874-54E7-45FD-B3FD-D978FE6BDA54}">
  <dimension ref="B1:V77"/>
  <sheetViews>
    <sheetView topLeftCell="A52" zoomScale="80" zoomScaleNormal="80" workbookViewId="0">
      <selection activeCell="B43" sqref="B43:H75"/>
    </sheetView>
  </sheetViews>
  <sheetFormatPr defaultColWidth="8.77734375" defaultRowHeight="13.8"/>
  <cols>
    <col min="1" max="1" width="8.77734375" style="1"/>
    <col min="2" max="2" width="8.77734375" style="2"/>
    <col min="3" max="3" width="63.21875" style="1" customWidth="1"/>
    <col min="4" max="4" width="8.77734375" style="1"/>
    <col min="5" max="5" width="12" style="2" customWidth="1"/>
    <col min="6" max="6" width="23.21875" style="2" customWidth="1"/>
    <col min="7" max="7" width="19.77734375" style="2" customWidth="1"/>
    <col min="8" max="8" width="24.21875" style="3" bestFit="1" customWidth="1"/>
    <col min="9" max="16384" width="8.77734375" style="1"/>
  </cols>
  <sheetData>
    <row r="1" spans="2:22" ht="14.4" thickBot="1"/>
    <row r="2" spans="2:22" ht="37.200000000000003" customHeight="1" thickBot="1">
      <c r="B2" s="222" t="s">
        <v>453</v>
      </c>
      <c r="C2" s="223"/>
      <c r="D2" s="223"/>
      <c r="E2" s="223"/>
      <c r="F2" s="223"/>
      <c r="G2" s="223"/>
      <c r="H2" s="224"/>
    </row>
    <row r="3" spans="2:22" ht="34.200000000000003" customHeight="1" thickBot="1">
      <c r="B3" s="103" t="s">
        <v>14</v>
      </c>
      <c r="C3" s="48" t="s">
        <v>1</v>
      </c>
      <c r="D3" s="48" t="s">
        <v>15</v>
      </c>
      <c r="E3" s="48" t="s">
        <v>16</v>
      </c>
      <c r="F3" s="151" t="s">
        <v>17</v>
      </c>
      <c r="G3" s="151" t="s">
        <v>305</v>
      </c>
      <c r="H3" s="106" t="s">
        <v>19</v>
      </c>
      <c r="I3" s="12"/>
      <c r="J3" s="12"/>
      <c r="K3" s="12"/>
      <c r="L3" s="12"/>
      <c r="M3" s="12"/>
      <c r="N3" s="12"/>
      <c r="O3" s="12"/>
      <c r="P3" s="12"/>
      <c r="Q3" s="12"/>
      <c r="R3" s="12"/>
      <c r="S3" s="12"/>
      <c r="T3" s="12"/>
      <c r="U3" s="12"/>
      <c r="V3" s="12"/>
    </row>
    <row r="4" spans="2:22">
      <c r="B4" s="108"/>
      <c r="C4" s="135" t="s">
        <v>10</v>
      </c>
      <c r="D4" s="49"/>
      <c r="E4" s="177"/>
      <c r="F4" s="49"/>
      <c r="G4" s="49"/>
      <c r="H4" s="118"/>
      <c r="I4" s="12"/>
      <c r="J4" s="12"/>
      <c r="K4" s="12"/>
      <c r="L4" s="12"/>
      <c r="M4" s="12"/>
      <c r="N4" s="12"/>
      <c r="O4" s="12"/>
      <c r="P4" s="12"/>
      <c r="Q4" s="12"/>
      <c r="R4" s="12"/>
      <c r="S4" s="12"/>
      <c r="T4" s="12"/>
      <c r="U4" s="12"/>
      <c r="V4" s="12"/>
    </row>
    <row r="5" spans="2:22" ht="24.6" customHeight="1">
      <c r="B5" s="97" t="s">
        <v>468</v>
      </c>
      <c r="C5" s="136" t="s">
        <v>306</v>
      </c>
      <c r="D5" s="50"/>
      <c r="E5" s="172"/>
      <c r="F5" s="50"/>
      <c r="G5" s="50"/>
      <c r="H5" s="137"/>
      <c r="I5" s="12"/>
      <c r="J5" s="12"/>
      <c r="K5" s="12"/>
      <c r="L5" s="12"/>
      <c r="M5" s="12"/>
      <c r="N5" s="12"/>
      <c r="O5" s="12"/>
      <c r="P5" s="12"/>
      <c r="Q5" s="12"/>
      <c r="R5" s="12"/>
      <c r="S5" s="12"/>
      <c r="T5" s="12"/>
      <c r="U5" s="12"/>
      <c r="V5" s="12"/>
    </row>
    <row r="6" spans="2:22" ht="29.25" customHeight="1">
      <c r="B6" s="97" t="s">
        <v>469</v>
      </c>
      <c r="C6" s="75" t="s">
        <v>308</v>
      </c>
      <c r="D6" s="50"/>
      <c r="E6" s="172"/>
      <c r="F6" s="138"/>
      <c r="G6" s="138"/>
      <c r="H6" s="139"/>
      <c r="I6" s="12"/>
      <c r="J6" s="12"/>
      <c r="K6" s="12"/>
      <c r="L6" s="12"/>
      <c r="M6" s="12"/>
      <c r="N6" s="12"/>
      <c r="O6" s="12"/>
      <c r="P6" s="12"/>
      <c r="Q6" s="12"/>
      <c r="R6" s="12"/>
      <c r="S6" s="12"/>
      <c r="T6" s="12"/>
      <c r="U6" s="12"/>
      <c r="V6" s="12"/>
    </row>
    <row r="7" spans="2:22" ht="28.2" customHeight="1">
      <c r="B7" s="102" t="s">
        <v>470</v>
      </c>
      <c r="C7" s="76" t="s">
        <v>310</v>
      </c>
      <c r="D7" s="50" t="s">
        <v>182</v>
      </c>
      <c r="E7" s="158">
        <f>ROUNDUP((4100*3*1.2),-2)</f>
        <v>14800</v>
      </c>
      <c r="F7" s="138"/>
      <c r="G7" s="138"/>
      <c r="H7" s="139"/>
      <c r="I7" s="12"/>
      <c r="J7" s="12"/>
      <c r="K7" s="12"/>
      <c r="L7" s="12"/>
      <c r="M7" s="12"/>
      <c r="N7" s="12"/>
      <c r="O7" s="12"/>
      <c r="P7" s="12"/>
      <c r="Q7" s="12"/>
      <c r="R7" s="12"/>
      <c r="S7" s="12"/>
      <c r="T7" s="12"/>
      <c r="U7" s="12"/>
      <c r="V7" s="12"/>
    </row>
    <row r="8" spans="2:22" ht="14.55" customHeight="1">
      <c r="B8" s="97"/>
      <c r="C8" s="75"/>
      <c r="D8" s="50"/>
      <c r="E8" s="172"/>
      <c r="F8" s="138"/>
      <c r="G8" s="138"/>
      <c r="H8" s="139"/>
      <c r="I8" s="12"/>
      <c r="J8" s="12"/>
      <c r="K8" s="12"/>
      <c r="L8" s="12"/>
      <c r="M8" s="12"/>
      <c r="N8" s="12"/>
      <c r="O8" s="12"/>
      <c r="P8" s="12"/>
      <c r="Q8" s="12"/>
      <c r="R8" s="12"/>
      <c r="S8" s="12"/>
      <c r="T8" s="12"/>
      <c r="U8" s="12"/>
      <c r="V8" s="12"/>
    </row>
    <row r="9" spans="2:22" ht="26.25" customHeight="1">
      <c r="B9" s="97" t="s">
        <v>471</v>
      </c>
      <c r="C9" s="75" t="s">
        <v>312</v>
      </c>
      <c r="D9" s="50"/>
      <c r="E9" s="172"/>
      <c r="F9" s="138"/>
      <c r="G9" s="138"/>
      <c r="H9" s="139"/>
      <c r="I9" s="12"/>
      <c r="J9" s="12"/>
      <c r="K9" s="12"/>
      <c r="L9" s="12"/>
      <c r="M9" s="12"/>
      <c r="N9" s="12"/>
      <c r="O9" s="12"/>
      <c r="P9" s="12"/>
      <c r="Q9" s="12"/>
      <c r="R9" s="12"/>
      <c r="S9" s="12"/>
      <c r="T9" s="12"/>
      <c r="U9" s="12"/>
      <c r="V9" s="12"/>
    </row>
    <row r="10" spans="2:22">
      <c r="B10" s="102"/>
      <c r="C10" s="76" t="s">
        <v>313</v>
      </c>
      <c r="D10" s="50"/>
      <c r="E10" s="172"/>
      <c r="F10" s="138"/>
      <c r="G10" s="138"/>
      <c r="H10" s="139"/>
      <c r="I10" s="12"/>
      <c r="J10" s="12"/>
      <c r="K10" s="12"/>
      <c r="L10" s="12"/>
      <c r="M10" s="12"/>
      <c r="N10" s="12"/>
      <c r="O10" s="12"/>
      <c r="P10" s="12"/>
      <c r="Q10" s="12"/>
      <c r="R10" s="12"/>
      <c r="S10" s="12"/>
      <c r="T10" s="12"/>
      <c r="U10" s="12"/>
      <c r="V10" s="12"/>
    </row>
    <row r="11" spans="2:22" ht="26.55" customHeight="1">
      <c r="B11" s="102" t="s">
        <v>472</v>
      </c>
      <c r="C11" s="76" t="s">
        <v>315</v>
      </c>
      <c r="D11" s="50" t="s">
        <v>90</v>
      </c>
      <c r="E11" s="172">
        <v>7</v>
      </c>
      <c r="F11" s="138"/>
      <c r="G11" s="138"/>
      <c r="H11" s="139"/>
      <c r="I11" s="12"/>
      <c r="J11" s="12"/>
      <c r="K11" s="12"/>
      <c r="L11" s="12"/>
      <c r="M11" s="12"/>
      <c r="N11" s="12"/>
      <c r="O11" s="12"/>
      <c r="P11" s="12"/>
      <c r="Q11" s="12"/>
      <c r="R11" s="12"/>
      <c r="S11" s="12"/>
      <c r="T11" s="12"/>
      <c r="U11" s="12"/>
      <c r="V11" s="12"/>
    </row>
    <row r="12" spans="2:22" ht="26.55" customHeight="1">
      <c r="B12" s="102" t="s">
        <v>473</v>
      </c>
      <c r="C12" s="77" t="s">
        <v>317</v>
      </c>
      <c r="D12" s="50" t="s">
        <v>90</v>
      </c>
      <c r="E12" s="172">
        <f>18*2*3</f>
        <v>108</v>
      </c>
      <c r="F12" s="138"/>
      <c r="G12" s="138"/>
      <c r="H12" s="139"/>
      <c r="I12" s="12"/>
      <c r="J12" s="12"/>
      <c r="K12" s="12"/>
      <c r="L12" s="12"/>
      <c r="M12" s="12"/>
      <c r="N12" s="12"/>
      <c r="O12" s="12"/>
      <c r="P12" s="12"/>
      <c r="Q12" s="12"/>
      <c r="R12" s="12"/>
      <c r="S12" s="12"/>
      <c r="T12" s="12"/>
      <c r="U12" s="12"/>
      <c r="V12" s="12"/>
    </row>
    <row r="13" spans="2:22">
      <c r="B13" s="102"/>
      <c r="C13" s="77"/>
      <c r="D13" s="50"/>
      <c r="E13" s="172"/>
      <c r="F13" s="138"/>
      <c r="G13" s="138"/>
      <c r="H13" s="139"/>
      <c r="I13" s="12"/>
      <c r="J13" s="12"/>
      <c r="K13" s="12"/>
      <c r="L13" s="12"/>
      <c r="M13" s="12"/>
      <c r="N13" s="12"/>
      <c r="O13" s="12"/>
      <c r="P13" s="12"/>
      <c r="Q13" s="12"/>
      <c r="R13" s="12"/>
      <c r="S13" s="12"/>
      <c r="T13" s="12"/>
      <c r="U13" s="12"/>
      <c r="V13" s="12"/>
    </row>
    <row r="14" spans="2:22">
      <c r="B14" s="97" t="s">
        <v>474</v>
      </c>
      <c r="C14" s="136" t="s">
        <v>319</v>
      </c>
      <c r="D14" s="50"/>
      <c r="E14" s="172"/>
      <c r="F14" s="138"/>
      <c r="G14" s="138"/>
      <c r="H14" s="139"/>
      <c r="I14" s="12"/>
      <c r="J14" s="12"/>
      <c r="K14" s="12"/>
      <c r="L14" s="12"/>
      <c r="M14" s="12"/>
      <c r="N14" s="12"/>
      <c r="O14" s="12"/>
      <c r="P14" s="12"/>
      <c r="Q14" s="12"/>
      <c r="R14" s="12"/>
      <c r="S14" s="12"/>
      <c r="T14" s="12"/>
      <c r="U14" s="12"/>
      <c r="V14" s="12"/>
    </row>
    <row r="15" spans="2:22">
      <c r="B15" s="102"/>
      <c r="C15" s="77" t="s">
        <v>320</v>
      </c>
      <c r="D15" s="50"/>
      <c r="E15" s="172"/>
      <c r="F15" s="138"/>
      <c r="G15" s="138"/>
      <c r="H15" s="139"/>
      <c r="I15" s="12"/>
      <c r="J15" s="12"/>
      <c r="K15" s="12"/>
      <c r="L15" s="12"/>
      <c r="M15" s="12"/>
      <c r="N15" s="12"/>
      <c r="O15" s="12"/>
      <c r="P15" s="12"/>
      <c r="Q15" s="12"/>
      <c r="R15" s="12"/>
      <c r="S15" s="12"/>
      <c r="T15" s="12"/>
      <c r="U15" s="12"/>
      <c r="V15" s="12"/>
    </row>
    <row r="16" spans="2:22" ht="31.2" customHeight="1">
      <c r="B16" s="102" t="s">
        <v>475</v>
      </c>
      <c r="C16" s="77" t="s">
        <v>322</v>
      </c>
      <c r="D16" s="50" t="s">
        <v>90</v>
      </c>
      <c r="E16" s="172">
        <v>5</v>
      </c>
      <c r="F16" s="138"/>
      <c r="G16" s="138"/>
      <c r="H16" s="139"/>
      <c r="I16" s="12"/>
      <c r="J16" s="12"/>
      <c r="K16" s="12"/>
      <c r="L16" s="12"/>
      <c r="M16" s="12"/>
      <c r="N16" s="12"/>
      <c r="O16" s="12"/>
      <c r="P16" s="12"/>
      <c r="Q16" s="12"/>
      <c r="R16" s="12"/>
      <c r="S16" s="12"/>
      <c r="T16" s="12"/>
      <c r="U16" s="12"/>
      <c r="V16" s="12"/>
    </row>
    <row r="17" spans="2:22">
      <c r="B17" s="102"/>
      <c r="C17" s="77"/>
      <c r="D17" s="50"/>
      <c r="E17" s="172"/>
      <c r="F17" s="138"/>
      <c r="G17" s="138"/>
      <c r="H17" s="139"/>
      <c r="I17" s="12"/>
      <c r="J17" s="12"/>
      <c r="K17" s="12"/>
      <c r="L17" s="12"/>
      <c r="M17" s="12"/>
      <c r="N17" s="12"/>
      <c r="O17" s="12"/>
      <c r="P17" s="12"/>
      <c r="Q17" s="12"/>
      <c r="R17" s="12"/>
      <c r="S17" s="12"/>
      <c r="T17" s="12"/>
      <c r="U17" s="12"/>
      <c r="V17" s="12"/>
    </row>
    <row r="18" spans="2:22">
      <c r="B18" s="97" t="s">
        <v>476</v>
      </c>
      <c r="C18" s="75" t="s">
        <v>324</v>
      </c>
      <c r="D18" s="50"/>
      <c r="E18" s="172"/>
      <c r="F18" s="138"/>
      <c r="G18" s="138"/>
      <c r="H18" s="139"/>
      <c r="I18" s="12"/>
      <c r="J18" s="12"/>
      <c r="K18" s="12"/>
      <c r="L18" s="12"/>
      <c r="M18" s="12"/>
      <c r="N18" s="12"/>
      <c r="O18" s="12"/>
      <c r="P18" s="12"/>
      <c r="Q18" s="12"/>
      <c r="R18" s="12"/>
      <c r="S18" s="12"/>
      <c r="T18" s="12"/>
      <c r="U18" s="12"/>
      <c r="V18" s="12"/>
    </row>
    <row r="19" spans="2:22">
      <c r="B19" s="102"/>
      <c r="C19" s="76" t="s">
        <v>325</v>
      </c>
      <c r="D19" s="50"/>
      <c r="E19" s="172"/>
      <c r="F19" s="138"/>
      <c r="G19" s="138"/>
      <c r="H19" s="139"/>
      <c r="I19" s="12"/>
      <c r="J19" s="12"/>
      <c r="K19" s="12"/>
      <c r="L19" s="12"/>
      <c r="M19" s="12"/>
      <c r="N19" s="12"/>
      <c r="O19" s="12"/>
      <c r="P19" s="12"/>
      <c r="Q19" s="12"/>
      <c r="R19" s="12"/>
      <c r="S19" s="12"/>
      <c r="T19" s="12"/>
      <c r="U19" s="12"/>
      <c r="V19" s="12"/>
    </row>
    <row r="20" spans="2:22" ht="30.6" customHeight="1">
      <c r="B20" s="102" t="s">
        <v>477</v>
      </c>
      <c r="C20" s="77" t="s">
        <v>327</v>
      </c>
      <c r="D20" s="50" t="s">
        <v>90</v>
      </c>
      <c r="E20" s="172">
        <v>3</v>
      </c>
      <c r="F20" s="138"/>
      <c r="G20" s="138"/>
      <c r="H20" s="139"/>
      <c r="I20" s="12"/>
      <c r="J20" s="12"/>
      <c r="K20" s="12"/>
      <c r="L20" s="12"/>
      <c r="M20" s="12"/>
      <c r="N20" s="12"/>
      <c r="O20" s="12"/>
      <c r="P20" s="12"/>
      <c r="Q20" s="12"/>
      <c r="R20" s="12"/>
      <c r="S20" s="12"/>
      <c r="T20" s="12"/>
      <c r="U20" s="12"/>
      <c r="V20" s="12"/>
    </row>
    <row r="21" spans="2:22">
      <c r="B21" s="102"/>
      <c r="C21" s="77"/>
      <c r="D21" s="50"/>
      <c r="E21" s="172"/>
      <c r="F21" s="138"/>
      <c r="G21" s="138"/>
      <c r="H21" s="139"/>
      <c r="I21" s="12"/>
      <c r="J21" s="12"/>
      <c r="K21" s="12"/>
      <c r="L21" s="12"/>
      <c r="M21" s="12"/>
      <c r="N21" s="12"/>
      <c r="O21" s="12"/>
      <c r="P21" s="12"/>
      <c r="Q21" s="12"/>
      <c r="R21" s="12"/>
      <c r="S21" s="12"/>
      <c r="T21" s="12"/>
      <c r="U21" s="12"/>
      <c r="V21" s="12"/>
    </row>
    <row r="22" spans="2:22">
      <c r="B22" s="102"/>
      <c r="C22" s="77"/>
      <c r="D22" s="50"/>
      <c r="E22" s="172"/>
      <c r="F22" s="138"/>
      <c r="G22" s="138"/>
      <c r="H22" s="139"/>
      <c r="I22" s="12"/>
      <c r="J22" s="12"/>
      <c r="K22" s="12"/>
      <c r="L22" s="12"/>
      <c r="M22" s="12"/>
      <c r="N22" s="12"/>
      <c r="O22" s="12"/>
      <c r="P22" s="12"/>
      <c r="Q22" s="12"/>
      <c r="R22" s="12"/>
      <c r="S22" s="12"/>
      <c r="T22" s="12"/>
      <c r="U22" s="12"/>
      <c r="V22" s="12"/>
    </row>
    <row r="23" spans="2:22">
      <c r="B23" s="97" t="s">
        <v>478</v>
      </c>
      <c r="C23" s="136" t="s">
        <v>328</v>
      </c>
      <c r="D23" s="50"/>
      <c r="E23" s="172"/>
      <c r="F23" s="138"/>
      <c r="G23" s="138"/>
      <c r="H23" s="139"/>
      <c r="I23" s="12"/>
      <c r="J23" s="12"/>
      <c r="K23" s="12"/>
      <c r="L23" s="12"/>
      <c r="M23" s="12"/>
      <c r="N23" s="12"/>
      <c r="O23" s="12"/>
      <c r="P23" s="12"/>
      <c r="Q23" s="12"/>
      <c r="R23" s="12"/>
      <c r="S23" s="12"/>
      <c r="T23" s="12"/>
      <c r="U23" s="12"/>
      <c r="V23" s="12"/>
    </row>
    <row r="24" spans="2:22" ht="28.2" customHeight="1">
      <c r="B24" s="102" t="s">
        <v>479</v>
      </c>
      <c r="C24" s="76" t="s">
        <v>329</v>
      </c>
      <c r="D24" s="50" t="s">
        <v>90</v>
      </c>
      <c r="E24" s="172">
        <f>18*3</f>
        <v>54</v>
      </c>
      <c r="F24" s="138"/>
      <c r="G24" s="138"/>
      <c r="H24" s="139"/>
      <c r="I24" s="12"/>
      <c r="J24" s="12"/>
      <c r="K24" s="12"/>
      <c r="L24" s="12"/>
      <c r="M24" s="12"/>
      <c r="N24" s="12"/>
      <c r="O24" s="12"/>
      <c r="P24" s="12"/>
      <c r="Q24" s="12"/>
      <c r="R24" s="12"/>
      <c r="S24" s="12"/>
      <c r="T24" s="12"/>
      <c r="U24" s="12"/>
      <c r="V24" s="12"/>
    </row>
    <row r="25" spans="2:22">
      <c r="B25" s="102"/>
      <c r="C25" s="76"/>
      <c r="D25" s="50"/>
      <c r="E25" s="172"/>
      <c r="F25" s="138"/>
      <c r="G25" s="138"/>
      <c r="H25" s="139"/>
      <c r="I25" s="12"/>
      <c r="J25" s="12"/>
      <c r="K25" s="12"/>
      <c r="L25" s="12"/>
      <c r="M25" s="12"/>
      <c r="N25" s="12"/>
      <c r="O25" s="12"/>
      <c r="P25" s="12"/>
      <c r="Q25" s="12"/>
      <c r="R25" s="12"/>
      <c r="S25" s="12"/>
      <c r="T25" s="12"/>
      <c r="U25" s="12"/>
      <c r="V25" s="12"/>
    </row>
    <row r="26" spans="2:22">
      <c r="B26" s="97" t="s">
        <v>480</v>
      </c>
      <c r="C26" s="136" t="s">
        <v>330</v>
      </c>
      <c r="D26" s="50"/>
      <c r="E26" s="172"/>
      <c r="F26" s="138"/>
      <c r="G26" s="138"/>
      <c r="H26" s="139"/>
      <c r="I26" s="12"/>
      <c r="J26" s="12"/>
      <c r="K26" s="12"/>
      <c r="L26" s="12"/>
      <c r="M26" s="12"/>
      <c r="N26" s="12"/>
      <c r="O26" s="12"/>
      <c r="P26" s="12"/>
      <c r="Q26" s="12"/>
      <c r="R26" s="12"/>
      <c r="S26" s="12"/>
      <c r="T26" s="12"/>
      <c r="U26" s="12"/>
      <c r="V26" s="12"/>
    </row>
    <row r="27" spans="2:22">
      <c r="B27" s="102"/>
      <c r="C27" s="77" t="s">
        <v>331</v>
      </c>
      <c r="D27" s="50"/>
      <c r="E27" s="172"/>
      <c r="F27" s="138"/>
      <c r="G27" s="138"/>
      <c r="H27" s="139"/>
      <c r="I27" s="12"/>
      <c r="J27" s="12"/>
      <c r="K27" s="12"/>
      <c r="L27" s="12"/>
      <c r="M27" s="12"/>
      <c r="N27" s="12"/>
      <c r="O27" s="12"/>
      <c r="P27" s="12"/>
      <c r="Q27" s="12"/>
      <c r="R27" s="12"/>
      <c r="S27" s="12"/>
      <c r="T27" s="12"/>
      <c r="U27" s="12"/>
      <c r="V27" s="12"/>
    </row>
    <row r="28" spans="2:22" ht="37.950000000000003" customHeight="1">
      <c r="B28" s="102" t="s">
        <v>481</v>
      </c>
      <c r="C28" s="77" t="s">
        <v>332</v>
      </c>
      <c r="D28" s="50" t="s">
        <v>90</v>
      </c>
      <c r="E28" s="172">
        <f>6*18</f>
        <v>108</v>
      </c>
      <c r="F28" s="138"/>
      <c r="G28" s="138"/>
      <c r="H28" s="139"/>
      <c r="I28" s="12"/>
      <c r="J28" s="12"/>
      <c r="K28" s="12"/>
      <c r="L28" s="12"/>
      <c r="M28" s="12"/>
      <c r="N28" s="12"/>
      <c r="O28" s="12"/>
      <c r="P28" s="12"/>
      <c r="Q28" s="12"/>
      <c r="R28" s="12"/>
      <c r="S28" s="12"/>
      <c r="T28" s="12"/>
      <c r="U28" s="12"/>
      <c r="V28" s="12"/>
    </row>
    <row r="29" spans="2:22">
      <c r="B29" s="102"/>
      <c r="C29" s="77"/>
      <c r="D29" s="50"/>
      <c r="E29" s="172"/>
      <c r="F29" s="138"/>
      <c r="G29" s="138"/>
      <c r="H29" s="139"/>
      <c r="I29" s="12"/>
      <c r="J29" s="12"/>
      <c r="K29" s="12"/>
      <c r="L29" s="12"/>
      <c r="M29" s="12"/>
      <c r="N29" s="12"/>
      <c r="O29" s="12"/>
      <c r="P29" s="12"/>
      <c r="Q29" s="12"/>
      <c r="R29" s="12"/>
      <c r="S29" s="12"/>
      <c r="T29" s="12"/>
      <c r="U29" s="12"/>
      <c r="V29" s="12"/>
    </row>
    <row r="30" spans="2:22">
      <c r="B30" s="102"/>
      <c r="C30" s="76"/>
      <c r="D30" s="50"/>
      <c r="E30" s="172"/>
      <c r="F30" s="138"/>
      <c r="G30" s="138"/>
      <c r="H30" s="139"/>
      <c r="I30" s="12"/>
      <c r="J30" s="12"/>
      <c r="K30" s="12"/>
      <c r="L30" s="12"/>
      <c r="M30" s="12"/>
      <c r="N30" s="12"/>
      <c r="O30" s="12"/>
      <c r="P30" s="12"/>
      <c r="Q30" s="12"/>
      <c r="R30" s="12"/>
      <c r="S30" s="12"/>
      <c r="T30" s="12"/>
      <c r="U30" s="12"/>
      <c r="V30" s="12"/>
    </row>
    <row r="31" spans="2:22">
      <c r="B31" s="97" t="s">
        <v>482</v>
      </c>
      <c r="C31" s="75" t="s">
        <v>333</v>
      </c>
      <c r="D31" s="50"/>
      <c r="E31" s="172"/>
      <c r="F31" s="138"/>
      <c r="G31" s="138"/>
      <c r="H31" s="139"/>
      <c r="I31" s="12"/>
      <c r="J31" s="12"/>
      <c r="K31" s="12"/>
      <c r="L31" s="12"/>
      <c r="M31" s="12"/>
      <c r="N31" s="12"/>
      <c r="O31" s="12"/>
      <c r="P31" s="12"/>
      <c r="Q31" s="12"/>
      <c r="R31" s="12"/>
      <c r="S31" s="12"/>
      <c r="T31" s="12"/>
      <c r="U31" s="12"/>
      <c r="V31" s="12"/>
    </row>
    <row r="32" spans="2:22" ht="40.200000000000003" customHeight="1">
      <c r="B32" s="102" t="s">
        <v>483</v>
      </c>
      <c r="C32" s="77" t="s">
        <v>334</v>
      </c>
      <c r="D32" s="50" t="s">
        <v>90</v>
      </c>
      <c r="E32" s="172">
        <v>18</v>
      </c>
      <c r="F32" s="138"/>
      <c r="G32" s="138"/>
      <c r="H32" s="139"/>
      <c r="I32" s="12"/>
      <c r="J32" s="12"/>
      <c r="K32" s="12"/>
      <c r="L32" s="12"/>
      <c r="M32" s="12"/>
      <c r="N32" s="12"/>
      <c r="O32" s="12"/>
      <c r="P32" s="12"/>
      <c r="Q32" s="12"/>
      <c r="R32" s="12"/>
      <c r="S32" s="12"/>
      <c r="T32" s="12"/>
      <c r="U32" s="12"/>
      <c r="V32" s="12"/>
    </row>
    <row r="33" spans="2:22">
      <c r="B33" s="102"/>
      <c r="C33" s="77"/>
      <c r="D33" s="50"/>
      <c r="E33" s="172"/>
      <c r="F33" s="138"/>
      <c r="G33" s="138"/>
      <c r="H33" s="139"/>
      <c r="I33" s="12"/>
      <c r="J33" s="12"/>
      <c r="K33" s="12"/>
      <c r="L33" s="12"/>
      <c r="M33" s="12"/>
      <c r="N33" s="12"/>
      <c r="O33" s="12"/>
      <c r="P33" s="12"/>
      <c r="Q33" s="12"/>
      <c r="R33" s="12"/>
      <c r="S33" s="12"/>
      <c r="T33" s="12"/>
      <c r="U33" s="12"/>
      <c r="V33" s="12"/>
    </row>
    <row r="34" spans="2:22">
      <c r="B34" s="97" t="s">
        <v>484</v>
      </c>
      <c r="C34" s="136" t="s">
        <v>335</v>
      </c>
      <c r="D34" s="50"/>
      <c r="E34" s="172"/>
      <c r="F34" s="138"/>
      <c r="G34" s="138"/>
      <c r="H34" s="139"/>
      <c r="I34" s="12"/>
      <c r="J34" s="12"/>
      <c r="K34" s="12"/>
      <c r="L34" s="12"/>
      <c r="M34" s="12"/>
      <c r="N34" s="12"/>
      <c r="O34" s="12"/>
      <c r="P34" s="12"/>
      <c r="Q34" s="12"/>
      <c r="R34" s="12"/>
      <c r="S34" s="12"/>
      <c r="T34" s="12"/>
      <c r="U34" s="12"/>
      <c r="V34" s="12"/>
    </row>
    <row r="35" spans="2:22" ht="28.95" customHeight="1">
      <c r="B35" s="102" t="s">
        <v>485</v>
      </c>
      <c r="C35" s="76" t="s">
        <v>336</v>
      </c>
      <c r="D35" s="50" t="s">
        <v>90</v>
      </c>
      <c r="E35" s="172">
        <v>2</v>
      </c>
      <c r="F35" s="138"/>
      <c r="G35" s="138"/>
      <c r="H35" s="139"/>
      <c r="I35" s="12"/>
      <c r="J35" s="12"/>
      <c r="K35" s="12"/>
      <c r="L35" s="12"/>
      <c r="M35" s="12"/>
      <c r="N35" s="12"/>
      <c r="O35" s="12"/>
      <c r="P35" s="12"/>
      <c r="Q35" s="12"/>
      <c r="R35" s="12"/>
      <c r="S35" s="12"/>
      <c r="T35" s="12"/>
      <c r="U35" s="12"/>
      <c r="V35" s="12"/>
    </row>
    <row r="36" spans="2:22">
      <c r="B36" s="102"/>
      <c r="C36" s="77"/>
      <c r="D36" s="50"/>
      <c r="E36" s="172"/>
      <c r="F36" s="138"/>
      <c r="G36" s="138"/>
      <c r="H36" s="139"/>
      <c r="I36" s="12"/>
      <c r="J36" s="12"/>
      <c r="K36" s="12"/>
      <c r="L36" s="12"/>
      <c r="M36" s="12"/>
      <c r="N36" s="12"/>
      <c r="O36" s="12"/>
      <c r="P36" s="12"/>
      <c r="Q36" s="12"/>
      <c r="R36" s="12"/>
      <c r="S36" s="12"/>
      <c r="T36" s="12"/>
      <c r="U36" s="12"/>
      <c r="V36" s="12"/>
    </row>
    <row r="37" spans="2:22">
      <c r="B37" s="97" t="s">
        <v>486</v>
      </c>
      <c r="C37" s="75" t="s">
        <v>337</v>
      </c>
      <c r="D37" s="50"/>
      <c r="E37" s="172"/>
      <c r="F37" s="138"/>
      <c r="G37" s="138"/>
      <c r="H37" s="139"/>
      <c r="I37" s="12"/>
      <c r="J37" s="12"/>
      <c r="K37" s="12"/>
      <c r="L37" s="12"/>
      <c r="M37" s="12"/>
      <c r="N37" s="12"/>
      <c r="O37" s="12"/>
      <c r="P37" s="12"/>
      <c r="Q37" s="12"/>
      <c r="R37" s="12"/>
      <c r="S37" s="12"/>
      <c r="T37" s="12"/>
      <c r="U37" s="12"/>
      <c r="V37" s="12"/>
    </row>
    <row r="38" spans="2:22" ht="64.2" customHeight="1">
      <c r="B38" s="102"/>
      <c r="C38" s="76" t="s">
        <v>338</v>
      </c>
      <c r="D38" s="50"/>
      <c r="E38" s="172"/>
      <c r="F38" s="138"/>
      <c r="G38" s="138"/>
      <c r="H38" s="139"/>
      <c r="I38" s="12"/>
      <c r="J38" s="12"/>
      <c r="K38" s="12"/>
      <c r="L38" s="12"/>
      <c r="M38" s="12"/>
      <c r="N38" s="12"/>
      <c r="O38" s="12"/>
      <c r="P38" s="12"/>
      <c r="Q38" s="12"/>
      <c r="R38" s="12"/>
      <c r="S38" s="12"/>
      <c r="T38" s="12"/>
      <c r="U38" s="12"/>
      <c r="V38" s="12"/>
    </row>
    <row r="39" spans="2:22">
      <c r="B39" s="102"/>
      <c r="C39" s="77"/>
      <c r="D39" s="50"/>
      <c r="E39" s="172"/>
      <c r="F39" s="138"/>
      <c r="G39" s="138"/>
      <c r="H39" s="139"/>
      <c r="I39" s="12"/>
      <c r="J39" s="12"/>
      <c r="K39" s="12"/>
      <c r="L39" s="12"/>
      <c r="M39" s="12"/>
      <c r="N39" s="12"/>
      <c r="O39" s="12"/>
      <c r="P39" s="12"/>
      <c r="Q39" s="12"/>
      <c r="R39" s="12"/>
      <c r="S39" s="12"/>
      <c r="T39" s="12"/>
      <c r="U39" s="12"/>
      <c r="V39" s="12"/>
    </row>
    <row r="40" spans="2:22" ht="31.95" customHeight="1">
      <c r="B40" s="102" t="s">
        <v>487</v>
      </c>
      <c r="C40" s="66" t="s">
        <v>339</v>
      </c>
      <c r="D40" s="50" t="s">
        <v>25</v>
      </c>
      <c r="E40" s="172">
        <v>0</v>
      </c>
      <c r="F40" s="138"/>
      <c r="G40" s="138"/>
      <c r="H40" s="139"/>
      <c r="I40" s="12"/>
      <c r="J40" s="12"/>
      <c r="K40" s="12"/>
      <c r="L40" s="12"/>
      <c r="M40" s="12"/>
      <c r="N40" s="12"/>
      <c r="O40" s="12"/>
      <c r="P40" s="12"/>
      <c r="Q40" s="12"/>
      <c r="R40" s="12"/>
      <c r="S40" s="12"/>
      <c r="T40" s="12"/>
      <c r="U40" s="12"/>
      <c r="V40" s="12"/>
    </row>
    <row r="41" spans="2:22" ht="31.95" customHeight="1">
      <c r="B41" s="102" t="s">
        <v>488</v>
      </c>
      <c r="C41" s="66" t="s">
        <v>340</v>
      </c>
      <c r="D41" s="50" t="s">
        <v>25</v>
      </c>
      <c r="E41" s="172">
        <v>0</v>
      </c>
      <c r="F41" s="138"/>
      <c r="G41" s="138"/>
      <c r="H41" s="139"/>
      <c r="I41" s="12"/>
      <c r="J41" s="12"/>
      <c r="K41" s="12"/>
      <c r="L41" s="12"/>
      <c r="M41" s="12"/>
      <c r="N41" s="12"/>
      <c r="O41" s="12"/>
      <c r="P41" s="12"/>
      <c r="Q41" s="12"/>
      <c r="R41" s="12"/>
      <c r="S41" s="12"/>
      <c r="T41" s="12"/>
      <c r="U41" s="12"/>
      <c r="V41" s="12"/>
    </row>
    <row r="42" spans="2:22" ht="36.6" customHeight="1" thickBot="1">
      <c r="B42" s="94"/>
      <c r="C42" s="19" t="s">
        <v>137</v>
      </c>
      <c r="D42" s="19"/>
      <c r="E42" s="173"/>
      <c r="F42" s="38"/>
      <c r="G42" s="38"/>
      <c r="H42" s="134"/>
      <c r="I42" s="12"/>
      <c r="J42" s="12"/>
      <c r="K42" s="12"/>
      <c r="L42" s="12"/>
      <c r="M42" s="12"/>
      <c r="N42" s="12"/>
      <c r="O42" s="12"/>
      <c r="P42" s="12"/>
      <c r="Q42" s="12"/>
      <c r="R42" s="12"/>
      <c r="S42" s="12"/>
      <c r="T42" s="12"/>
      <c r="U42" s="12"/>
      <c r="V42" s="12"/>
    </row>
    <row r="43" spans="2:22" ht="28.95" customHeight="1">
      <c r="B43" s="159"/>
      <c r="C43" s="13" t="s">
        <v>138</v>
      </c>
      <c r="D43" s="13"/>
      <c r="E43" s="174"/>
      <c r="F43" s="41"/>
      <c r="G43" s="41"/>
      <c r="H43" s="160"/>
      <c r="I43" s="12"/>
      <c r="J43" s="12"/>
      <c r="K43" s="12"/>
      <c r="L43" s="12"/>
      <c r="M43" s="12"/>
      <c r="N43" s="12"/>
      <c r="O43" s="12"/>
      <c r="P43" s="12"/>
      <c r="Q43" s="12"/>
      <c r="R43" s="12"/>
      <c r="S43" s="12"/>
      <c r="T43" s="12"/>
      <c r="U43" s="12"/>
      <c r="V43" s="12"/>
    </row>
    <row r="44" spans="2:22">
      <c r="B44" s="102"/>
      <c r="C44" s="76"/>
      <c r="D44" s="50"/>
      <c r="E44" s="172"/>
      <c r="F44" s="138"/>
      <c r="G44" s="138"/>
      <c r="H44" s="139"/>
      <c r="I44" s="12"/>
      <c r="J44" s="12"/>
      <c r="K44" s="12"/>
      <c r="L44" s="12"/>
      <c r="M44" s="12"/>
      <c r="N44" s="12"/>
      <c r="O44" s="12"/>
      <c r="P44" s="12"/>
      <c r="Q44" s="12"/>
      <c r="R44" s="12"/>
      <c r="S44" s="12"/>
      <c r="T44" s="12"/>
      <c r="U44" s="12"/>
      <c r="V44" s="12"/>
    </row>
    <row r="45" spans="2:22">
      <c r="B45" s="97" t="s">
        <v>489</v>
      </c>
      <c r="C45" s="75" t="s">
        <v>341</v>
      </c>
      <c r="D45" s="50"/>
      <c r="E45" s="172"/>
      <c r="F45" s="138"/>
      <c r="G45" s="138"/>
      <c r="H45" s="139"/>
      <c r="I45" s="12"/>
      <c r="J45" s="12"/>
      <c r="K45" s="12"/>
      <c r="L45" s="12"/>
      <c r="M45" s="12"/>
      <c r="N45" s="12"/>
      <c r="O45" s="12"/>
      <c r="P45" s="12"/>
      <c r="Q45" s="12"/>
      <c r="R45" s="12"/>
      <c r="S45" s="12"/>
      <c r="T45" s="12"/>
      <c r="U45" s="12"/>
      <c r="V45" s="12"/>
    </row>
    <row r="46" spans="2:22" ht="41.4">
      <c r="B46" s="102"/>
      <c r="C46" s="76" t="s">
        <v>342</v>
      </c>
      <c r="D46" s="50"/>
      <c r="E46" s="172"/>
      <c r="F46" s="138"/>
      <c r="G46" s="138"/>
      <c r="H46" s="139"/>
      <c r="I46" s="12"/>
      <c r="J46" s="12"/>
      <c r="K46" s="12"/>
      <c r="L46" s="12"/>
      <c r="M46" s="12"/>
      <c r="N46" s="12"/>
      <c r="O46" s="12"/>
      <c r="P46" s="12"/>
      <c r="Q46" s="12"/>
      <c r="R46" s="12"/>
      <c r="S46" s="12"/>
      <c r="T46" s="12"/>
      <c r="U46" s="12"/>
      <c r="V46" s="12"/>
    </row>
    <row r="47" spans="2:22">
      <c r="B47" s="102"/>
      <c r="C47" s="77"/>
      <c r="D47" s="50"/>
      <c r="E47" s="172"/>
      <c r="F47" s="138"/>
      <c r="G47" s="138"/>
      <c r="H47" s="139"/>
      <c r="I47" s="12"/>
      <c r="J47" s="12"/>
      <c r="K47" s="12"/>
      <c r="L47" s="12"/>
      <c r="M47" s="12"/>
      <c r="N47" s="12"/>
      <c r="O47" s="12"/>
      <c r="P47" s="12"/>
      <c r="Q47" s="12"/>
      <c r="R47" s="12"/>
      <c r="S47" s="12"/>
      <c r="T47" s="12"/>
      <c r="U47" s="12"/>
      <c r="V47" s="12"/>
    </row>
    <row r="48" spans="2:22" ht="34.200000000000003" customHeight="1">
      <c r="B48" s="102" t="s">
        <v>491</v>
      </c>
      <c r="C48" s="157" t="s">
        <v>343</v>
      </c>
      <c r="D48" s="50" t="s">
        <v>25</v>
      </c>
      <c r="E48" s="172">
        <v>1</v>
      </c>
      <c r="F48" s="138"/>
      <c r="G48" s="138"/>
      <c r="H48" s="139"/>
      <c r="I48" s="12"/>
      <c r="J48" s="12"/>
      <c r="K48" s="12"/>
      <c r="L48" s="12"/>
      <c r="M48" s="12"/>
      <c r="N48" s="12"/>
      <c r="O48" s="12"/>
      <c r="P48" s="12"/>
      <c r="Q48" s="12"/>
      <c r="R48" s="12"/>
      <c r="S48" s="12"/>
      <c r="T48" s="12"/>
      <c r="U48" s="12"/>
      <c r="V48" s="12"/>
    </row>
    <row r="49" spans="2:22" ht="34.200000000000003" customHeight="1">
      <c r="B49" s="102" t="s">
        <v>490</v>
      </c>
      <c r="C49" s="66" t="s">
        <v>344</v>
      </c>
      <c r="D49" s="50" t="s">
        <v>25</v>
      </c>
      <c r="E49" s="172">
        <v>1</v>
      </c>
      <c r="F49" s="138"/>
      <c r="G49" s="138"/>
      <c r="H49" s="139"/>
      <c r="I49" s="12"/>
      <c r="J49" s="12"/>
      <c r="K49" s="12"/>
      <c r="L49" s="12"/>
      <c r="M49" s="12"/>
      <c r="N49" s="12"/>
      <c r="O49" s="12"/>
      <c r="P49" s="12"/>
      <c r="Q49" s="12"/>
      <c r="R49" s="12"/>
      <c r="S49" s="12"/>
      <c r="T49" s="12"/>
      <c r="U49" s="12"/>
      <c r="V49" s="12"/>
    </row>
    <row r="50" spans="2:22">
      <c r="B50" s="102"/>
      <c r="C50" s="77"/>
      <c r="D50" s="50"/>
      <c r="E50" s="172"/>
      <c r="F50" s="138"/>
      <c r="G50" s="138"/>
      <c r="H50" s="139"/>
      <c r="I50" s="12"/>
      <c r="J50" s="12"/>
      <c r="K50" s="12"/>
      <c r="L50" s="12"/>
      <c r="M50" s="12"/>
      <c r="N50" s="12"/>
      <c r="O50" s="12"/>
      <c r="P50" s="12"/>
      <c r="Q50" s="12"/>
      <c r="R50" s="12"/>
      <c r="S50" s="12"/>
      <c r="T50" s="12"/>
      <c r="U50" s="12"/>
      <c r="V50" s="12"/>
    </row>
    <row r="51" spans="2:22" ht="19.95" customHeight="1">
      <c r="B51" s="97" t="s">
        <v>492</v>
      </c>
      <c r="C51" s="75" t="s">
        <v>345</v>
      </c>
      <c r="D51" s="50"/>
      <c r="E51" s="172"/>
      <c r="F51" s="138"/>
      <c r="G51" s="138"/>
      <c r="H51" s="139"/>
      <c r="I51" s="12"/>
      <c r="J51" s="12"/>
      <c r="K51" s="12"/>
      <c r="L51" s="12"/>
      <c r="M51" s="12"/>
      <c r="N51" s="12"/>
      <c r="O51" s="12"/>
      <c r="P51" s="12"/>
      <c r="Q51" s="12"/>
      <c r="R51" s="12"/>
      <c r="S51" s="12"/>
      <c r="T51" s="12"/>
      <c r="U51" s="12"/>
      <c r="V51" s="12"/>
    </row>
    <row r="52" spans="2:22" ht="55.2">
      <c r="B52" s="102"/>
      <c r="C52" s="76" t="s">
        <v>346</v>
      </c>
      <c r="D52" s="50"/>
      <c r="E52" s="172"/>
      <c r="F52" s="138"/>
      <c r="G52" s="138"/>
      <c r="H52" s="139"/>
      <c r="I52" s="12"/>
      <c r="J52" s="12"/>
      <c r="K52" s="12"/>
      <c r="L52" s="12"/>
      <c r="M52" s="12"/>
      <c r="N52" s="12"/>
      <c r="O52" s="12"/>
      <c r="P52" s="12"/>
      <c r="Q52" s="12"/>
      <c r="R52" s="12"/>
      <c r="S52" s="12"/>
      <c r="T52" s="12"/>
      <c r="U52" s="12"/>
      <c r="V52" s="12"/>
    </row>
    <row r="53" spans="2:22">
      <c r="B53" s="102"/>
      <c r="C53" s="76"/>
      <c r="D53" s="50"/>
      <c r="E53" s="172"/>
      <c r="F53" s="138"/>
      <c r="G53" s="138"/>
      <c r="H53" s="139"/>
      <c r="I53" s="12"/>
      <c r="J53" s="12"/>
      <c r="K53" s="12"/>
      <c r="L53" s="12"/>
      <c r="M53" s="12"/>
      <c r="N53" s="12"/>
      <c r="O53" s="12"/>
      <c r="P53" s="12"/>
      <c r="Q53" s="12"/>
      <c r="R53" s="12"/>
      <c r="S53" s="12"/>
      <c r="T53" s="12"/>
      <c r="U53" s="12"/>
      <c r="V53" s="12"/>
    </row>
    <row r="54" spans="2:22" ht="37.200000000000003" customHeight="1">
      <c r="B54" s="102" t="s">
        <v>493</v>
      </c>
      <c r="C54" s="76" t="s">
        <v>347</v>
      </c>
      <c r="D54" s="50" t="s">
        <v>348</v>
      </c>
      <c r="E54" s="172">
        <v>2</v>
      </c>
      <c r="F54" s="138"/>
      <c r="G54" s="138"/>
      <c r="H54" s="139"/>
      <c r="I54" s="12"/>
      <c r="J54" s="12"/>
      <c r="K54" s="12"/>
      <c r="L54" s="12"/>
      <c r="M54" s="12"/>
      <c r="N54" s="12"/>
      <c r="O54" s="12"/>
      <c r="P54" s="12"/>
      <c r="Q54" s="12"/>
      <c r="R54" s="12"/>
      <c r="S54" s="12"/>
      <c r="T54" s="12"/>
      <c r="U54" s="12"/>
      <c r="V54" s="12"/>
    </row>
    <row r="55" spans="2:22" ht="37.200000000000003" customHeight="1">
      <c r="B55" s="102" t="s">
        <v>494</v>
      </c>
      <c r="C55" s="77" t="s">
        <v>349</v>
      </c>
      <c r="D55" s="50" t="s">
        <v>348</v>
      </c>
      <c r="E55" s="172">
        <v>1</v>
      </c>
      <c r="F55" s="138"/>
      <c r="G55" s="138"/>
      <c r="H55" s="139"/>
      <c r="I55" s="12"/>
      <c r="J55" s="12"/>
      <c r="K55" s="12"/>
      <c r="L55" s="12"/>
      <c r="M55" s="12"/>
      <c r="N55" s="12"/>
      <c r="O55" s="12"/>
      <c r="P55" s="12"/>
      <c r="Q55" s="12"/>
      <c r="R55" s="12"/>
      <c r="S55" s="12"/>
      <c r="T55" s="12"/>
      <c r="U55" s="12"/>
      <c r="V55" s="12"/>
    </row>
    <row r="56" spans="2:22">
      <c r="B56" s="102"/>
      <c r="C56" s="77"/>
      <c r="D56" s="50"/>
      <c r="E56" s="172"/>
      <c r="F56" s="138"/>
      <c r="G56" s="138"/>
      <c r="H56" s="139"/>
      <c r="I56" s="12"/>
      <c r="J56" s="12"/>
      <c r="K56" s="12"/>
      <c r="L56" s="12"/>
      <c r="M56" s="12"/>
      <c r="N56" s="12"/>
      <c r="O56" s="12"/>
      <c r="P56" s="12"/>
      <c r="Q56" s="12"/>
      <c r="R56" s="12"/>
      <c r="S56" s="12"/>
      <c r="T56" s="12"/>
      <c r="U56" s="12"/>
      <c r="V56" s="12"/>
    </row>
    <row r="57" spans="2:22" ht="16.2" customHeight="1">
      <c r="B57" s="148" t="s">
        <v>495</v>
      </c>
      <c r="C57" s="140" t="s">
        <v>350</v>
      </c>
      <c r="D57" s="50"/>
      <c r="E57" s="172"/>
      <c r="F57" s="138"/>
      <c r="G57" s="138"/>
      <c r="H57" s="139"/>
      <c r="I57" s="12"/>
      <c r="J57" s="12"/>
      <c r="K57" s="12"/>
      <c r="L57" s="12"/>
      <c r="M57" s="12"/>
      <c r="N57" s="12"/>
      <c r="O57" s="12"/>
      <c r="P57" s="12"/>
      <c r="Q57" s="12"/>
      <c r="R57" s="12"/>
      <c r="S57" s="12"/>
      <c r="T57" s="12"/>
      <c r="U57" s="12"/>
      <c r="V57" s="12"/>
    </row>
    <row r="58" spans="2:22" ht="57.6" customHeight="1">
      <c r="B58" s="149"/>
      <c r="C58" s="141" t="s">
        <v>351</v>
      </c>
      <c r="D58" s="50"/>
      <c r="E58" s="172"/>
      <c r="F58" s="138"/>
      <c r="G58" s="138"/>
      <c r="H58" s="139"/>
      <c r="I58" s="12"/>
      <c r="J58" s="12"/>
      <c r="K58" s="12"/>
      <c r="L58" s="12"/>
      <c r="M58" s="12"/>
      <c r="N58" s="12"/>
      <c r="O58" s="12"/>
      <c r="P58" s="12"/>
      <c r="Q58" s="12"/>
      <c r="R58" s="12"/>
      <c r="S58" s="12"/>
      <c r="T58" s="12"/>
      <c r="U58" s="12"/>
      <c r="V58" s="12"/>
    </row>
    <row r="59" spans="2:22">
      <c r="B59" s="149"/>
      <c r="C59" s="142"/>
      <c r="D59" s="50"/>
      <c r="E59" s="172"/>
      <c r="F59" s="138"/>
      <c r="G59" s="138"/>
      <c r="H59" s="139"/>
      <c r="I59" s="12"/>
      <c r="J59" s="12"/>
      <c r="K59" s="12"/>
      <c r="L59" s="12"/>
      <c r="M59" s="12"/>
      <c r="N59" s="12"/>
      <c r="O59" s="12"/>
      <c r="P59" s="12"/>
      <c r="Q59" s="12"/>
      <c r="R59" s="12"/>
      <c r="S59" s="12"/>
      <c r="T59" s="12"/>
      <c r="U59" s="12"/>
      <c r="V59" s="12"/>
    </row>
    <row r="60" spans="2:22" ht="34.950000000000003" customHeight="1">
      <c r="B60" s="149" t="s">
        <v>496</v>
      </c>
      <c r="C60" s="142" t="s">
        <v>352</v>
      </c>
      <c r="D60" s="50" t="s">
        <v>348</v>
      </c>
      <c r="E60" s="172">
        <v>1</v>
      </c>
      <c r="F60" s="138"/>
      <c r="G60" s="138"/>
      <c r="H60" s="139"/>
      <c r="I60" s="12"/>
      <c r="J60" s="12"/>
      <c r="K60" s="12"/>
      <c r="L60" s="12"/>
      <c r="M60" s="12"/>
      <c r="N60" s="12"/>
      <c r="O60" s="12"/>
      <c r="P60" s="12"/>
      <c r="Q60" s="12"/>
      <c r="R60" s="12"/>
      <c r="S60" s="12"/>
      <c r="T60" s="12"/>
      <c r="U60" s="12"/>
      <c r="V60" s="12"/>
    </row>
    <row r="61" spans="2:22" ht="34.950000000000003" customHeight="1">
      <c r="B61" s="149" t="s">
        <v>497</v>
      </c>
      <c r="C61" s="141" t="s">
        <v>353</v>
      </c>
      <c r="D61" s="50" t="s">
        <v>348</v>
      </c>
      <c r="E61" s="172">
        <v>0</v>
      </c>
      <c r="F61" s="138"/>
      <c r="G61" s="138"/>
      <c r="H61" s="139"/>
      <c r="I61" s="12"/>
      <c r="J61" s="12"/>
      <c r="K61" s="12"/>
      <c r="L61" s="12"/>
      <c r="M61" s="12"/>
      <c r="N61" s="12"/>
      <c r="O61" s="12"/>
      <c r="P61" s="12"/>
      <c r="Q61" s="12"/>
      <c r="R61" s="12"/>
      <c r="S61" s="12"/>
      <c r="T61" s="12"/>
      <c r="U61" s="12"/>
      <c r="V61" s="12"/>
    </row>
    <row r="62" spans="2:22" ht="34.950000000000003" customHeight="1">
      <c r="B62" s="149" t="s">
        <v>498</v>
      </c>
      <c r="C62" s="141" t="s">
        <v>354</v>
      </c>
      <c r="D62" s="50" t="s">
        <v>35</v>
      </c>
      <c r="E62" s="172">
        <v>4</v>
      </c>
      <c r="F62" s="138"/>
      <c r="G62" s="138"/>
      <c r="H62" s="139"/>
      <c r="I62" s="12"/>
      <c r="J62" s="12"/>
      <c r="K62" s="12"/>
      <c r="L62" s="12"/>
      <c r="M62" s="12"/>
      <c r="N62" s="12"/>
      <c r="O62" s="12"/>
      <c r="P62" s="12"/>
      <c r="Q62" s="12"/>
      <c r="R62" s="12"/>
      <c r="S62" s="12"/>
      <c r="T62" s="12"/>
      <c r="U62" s="12"/>
      <c r="V62" s="12"/>
    </row>
    <row r="63" spans="2:22">
      <c r="B63" s="149"/>
      <c r="C63" s="141"/>
      <c r="D63" s="50"/>
      <c r="E63" s="172"/>
      <c r="F63" s="138"/>
      <c r="G63" s="138"/>
      <c r="H63" s="139"/>
      <c r="I63" s="12"/>
      <c r="J63" s="12"/>
      <c r="K63" s="12"/>
      <c r="L63" s="12"/>
      <c r="M63" s="12"/>
      <c r="N63" s="12"/>
      <c r="O63" s="12"/>
      <c r="P63" s="12"/>
      <c r="Q63" s="12"/>
      <c r="R63" s="12"/>
      <c r="S63" s="12"/>
      <c r="T63" s="12"/>
      <c r="U63" s="12"/>
      <c r="V63" s="12"/>
    </row>
    <row r="64" spans="2:22">
      <c r="B64" s="148" t="s">
        <v>499</v>
      </c>
      <c r="C64" s="143" t="s">
        <v>355</v>
      </c>
      <c r="D64" s="50"/>
      <c r="E64" s="172"/>
      <c r="F64" s="138"/>
      <c r="G64" s="138"/>
      <c r="H64" s="139"/>
      <c r="I64" s="12"/>
      <c r="J64" s="12"/>
      <c r="K64" s="12"/>
      <c r="L64" s="12"/>
      <c r="M64" s="12"/>
      <c r="N64" s="12"/>
      <c r="O64" s="12"/>
      <c r="P64" s="12"/>
      <c r="Q64" s="12"/>
      <c r="R64" s="12"/>
      <c r="S64" s="12"/>
      <c r="T64" s="12"/>
      <c r="U64" s="12"/>
      <c r="V64" s="12"/>
    </row>
    <row r="65" spans="2:22" ht="32.549999999999997" customHeight="1">
      <c r="B65" s="149"/>
      <c r="C65" s="141" t="s">
        <v>356</v>
      </c>
      <c r="D65" s="50"/>
      <c r="E65" s="172"/>
      <c r="F65" s="138"/>
      <c r="G65" s="138"/>
      <c r="H65" s="139"/>
      <c r="I65" s="12"/>
      <c r="J65" s="12"/>
      <c r="K65" s="12"/>
      <c r="L65" s="12"/>
      <c r="M65" s="12"/>
      <c r="N65" s="12"/>
      <c r="O65" s="12"/>
      <c r="P65" s="12"/>
      <c r="Q65" s="12"/>
      <c r="R65" s="12"/>
      <c r="S65" s="12"/>
      <c r="T65" s="12"/>
      <c r="U65" s="12"/>
      <c r="V65" s="12"/>
    </row>
    <row r="66" spans="2:22">
      <c r="B66" s="149"/>
      <c r="C66" s="142"/>
      <c r="D66" s="50"/>
      <c r="E66" s="172"/>
      <c r="F66" s="138"/>
      <c r="G66" s="138"/>
      <c r="H66" s="139"/>
      <c r="I66" s="12"/>
      <c r="J66" s="12"/>
      <c r="K66" s="12"/>
      <c r="L66" s="12"/>
      <c r="M66" s="12"/>
      <c r="N66" s="12"/>
      <c r="O66" s="12"/>
      <c r="P66" s="12"/>
      <c r="Q66" s="12"/>
      <c r="R66" s="12"/>
      <c r="S66" s="12"/>
      <c r="T66" s="12"/>
      <c r="U66" s="12"/>
      <c r="V66" s="12"/>
    </row>
    <row r="67" spans="2:22" ht="31.95" customHeight="1">
      <c r="B67" s="149" t="s">
        <v>500</v>
      </c>
      <c r="C67" s="141" t="s">
        <v>357</v>
      </c>
      <c r="D67" s="50" t="s">
        <v>25</v>
      </c>
      <c r="E67" s="172">
        <v>0</v>
      </c>
      <c r="F67" s="138"/>
      <c r="G67" s="138"/>
      <c r="H67" s="139"/>
      <c r="I67" s="12"/>
      <c r="J67" s="12"/>
      <c r="K67" s="12"/>
      <c r="L67" s="12"/>
      <c r="M67" s="12"/>
      <c r="N67" s="12"/>
      <c r="O67" s="12"/>
      <c r="P67" s="12"/>
      <c r="Q67" s="12"/>
      <c r="R67" s="12"/>
      <c r="S67" s="12"/>
      <c r="T67" s="12"/>
      <c r="U67" s="12"/>
      <c r="V67" s="12"/>
    </row>
    <row r="68" spans="2:22" ht="27.6">
      <c r="B68" s="148" t="s">
        <v>501</v>
      </c>
      <c r="C68" s="143" t="s">
        <v>358</v>
      </c>
      <c r="D68" s="50" t="s">
        <v>25</v>
      </c>
      <c r="E68" s="172">
        <v>1</v>
      </c>
      <c r="F68" s="138"/>
      <c r="G68" s="138"/>
      <c r="H68" s="139"/>
      <c r="I68" s="12"/>
      <c r="J68" s="12"/>
      <c r="K68" s="12"/>
      <c r="L68" s="12"/>
      <c r="M68" s="12"/>
      <c r="N68" s="12"/>
      <c r="O68" s="12"/>
      <c r="P68" s="12"/>
      <c r="Q68" s="12"/>
      <c r="R68" s="12"/>
      <c r="S68" s="12"/>
      <c r="T68" s="12"/>
      <c r="U68" s="12"/>
      <c r="V68" s="12"/>
    </row>
    <row r="69" spans="2:22">
      <c r="B69" s="149"/>
      <c r="C69" s="141"/>
      <c r="D69" s="50"/>
      <c r="E69" s="172"/>
      <c r="F69" s="138"/>
      <c r="G69" s="138"/>
      <c r="H69" s="139"/>
      <c r="I69" s="12"/>
      <c r="J69" s="12"/>
      <c r="K69" s="12"/>
      <c r="L69" s="12"/>
      <c r="M69" s="12"/>
      <c r="N69" s="12"/>
      <c r="O69" s="12"/>
      <c r="P69" s="12"/>
      <c r="Q69" s="12"/>
      <c r="R69" s="12"/>
      <c r="S69" s="12"/>
      <c r="T69" s="12"/>
      <c r="U69" s="12"/>
      <c r="V69" s="12"/>
    </row>
    <row r="70" spans="2:22">
      <c r="B70" s="148" t="s">
        <v>502</v>
      </c>
      <c r="C70" s="140" t="s">
        <v>359</v>
      </c>
      <c r="D70" s="50"/>
      <c r="E70" s="172"/>
      <c r="F70" s="138"/>
      <c r="G70" s="138"/>
      <c r="H70" s="139"/>
      <c r="I70" s="12"/>
      <c r="J70" s="12"/>
      <c r="K70" s="12"/>
      <c r="L70" s="12"/>
      <c r="M70" s="12"/>
      <c r="N70" s="12"/>
      <c r="O70" s="12"/>
      <c r="P70" s="12"/>
      <c r="Q70" s="12"/>
      <c r="R70" s="12"/>
      <c r="S70" s="12"/>
      <c r="T70" s="12"/>
      <c r="U70" s="12"/>
      <c r="V70" s="12"/>
    </row>
    <row r="71" spans="2:22">
      <c r="B71" s="149"/>
      <c r="C71" s="141"/>
      <c r="D71" s="50"/>
      <c r="E71" s="172"/>
      <c r="F71" s="138"/>
      <c r="G71" s="138"/>
      <c r="H71" s="139"/>
      <c r="I71" s="12"/>
      <c r="J71" s="12"/>
      <c r="K71" s="12"/>
      <c r="L71" s="12"/>
      <c r="M71" s="12"/>
      <c r="N71" s="12"/>
      <c r="O71" s="12"/>
      <c r="P71" s="12"/>
      <c r="Q71" s="12"/>
      <c r="R71" s="12"/>
      <c r="S71" s="12"/>
      <c r="T71" s="12"/>
      <c r="U71" s="12"/>
      <c r="V71" s="12"/>
    </row>
    <row r="72" spans="2:22" ht="30" customHeight="1">
      <c r="B72" s="149" t="s">
        <v>503</v>
      </c>
      <c r="C72" s="141" t="s">
        <v>360</v>
      </c>
      <c r="D72" s="50" t="s">
        <v>348</v>
      </c>
      <c r="E72" s="172">
        <v>18</v>
      </c>
      <c r="F72" s="138"/>
      <c r="G72" s="138"/>
      <c r="H72" s="139"/>
      <c r="I72" s="12"/>
      <c r="J72" s="12"/>
      <c r="K72" s="12"/>
      <c r="L72" s="12"/>
      <c r="M72" s="12"/>
      <c r="N72" s="12"/>
      <c r="O72" s="12"/>
      <c r="P72" s="12"/>
      <c r="Q72" s="12"/>
      <c r="R72" s="12"/>
      <c r="S72" s="12"/>
      <c r="T72" s="12"/>
      <c r="U72" s="12"/>
      <c r="V72" s="12"/>
    </row>
    <row r="73" spans="2:22" ht="30" customHeight="1">
      <c r="B73" s="149" t="s">
        <v>504</v>
      </c>
      <c r="C73" s="142" t="s">
        <v>361</v>
      </c>
      <c r="D73" s="50" t="s">
        <v>348</v>
      </c>
      <c r="E73" s="172">
        <v>3</v>
      </c>
      <c r="F73" s="138"/>
      <c r="G73" s="138"/>
      <c r="H73" s="139"/>
      <c r="I73" s="12"/>
      <c r="J73" s="12"/>
      <c r="K73" s="12"/>
      <c r="L73" s="12"/>
      <c r="M73" s="12"/>
      <c r="N73" s="12"/>
      <c r="O73" s="12"/>
      <c r="P73" s="12"/>
      <c r="Q73" s="12"/>
      <c r="R73" s="12"/>
      <c r="S73" s="12"/>
      <c r="T73" s="12"/>
      <c r="U73" s="12"/>
      <c r="V73" s="12"/>
    </row>
    <row r="74" spans="2:22" ht="30" customHeight="1">
      <c r="B74" s="149" t="s">
        <v>505</v>
      </c>
      <c r="C74" s="142" t="s">
        <v>362</v>
      </c>
      <c r="D74" s="50" t="s">
        <v>348</v>
      </c>
      <c r="E74" s="172">
        <v>0</v>
      </c>
      <c r="F74" s="138"/>
      <c r="G74" s="138"/>
      <c r="H74" s="139"/>
      <c r="I74" s="12"/>
      <c r="J74" s="12"/>
      <c r="K74" s="12"/>
      <c r="L74" s="12"/>
      <c r="M74" s="12"/>
      <c r="N74" s="12"/>
      <c r="O74" s="12"/>
      <c r="P74" s="12"/>
      <c r="Q74" s="12"/>
      <c r="R74" s="12"/>
      <c r="S74" s="12"/>
      <c r="T74" s="12"/>
      <c r="U74" s="12"/>
      <c r="V74" s="12"/>
    </row>
    <row r="75" spans="2:22" ht="52.95" customHeight="1" thickBot="1">
      <c r="B75" s="150"/>
      <c r="C75" s="144" t="s">
        <v>506</v>
      </c>
      <c r="D75" s="145"/>
      <c r="E75" s="175"/>
      <c r="F75" s="146"/>
      <c r="G75" s="146"/>
      <c r="H75" s="147"/>
      <c r="I75" s="12"/>
      <c r="J75" s="12"/>
      <c r="K75" s="12"/>
      <c r="L75" s="12"/>
      <c r="M75" s="12"/>
      <c r="N75" s="12"/>
      <c r="O75" s="12"/>
      <c r="P75" s="12"/>
      <c r="Q75" s="12"/>
      <c r="R75" s="12"/>
      <c r="S75" s="12"/>
      <c r="T75" s="12"/>
      <c r="U75" s="12"/>
      <c r="V75" s="12"/>
    </row>
    <row r="76" spans="2:22">
      <c r="B76" s="27"/>
      <c r="C76" s="12"/>
      <c r="D76" s="12"/>
      <c r="E76" s="27"/>
      <c r="F76" s="27"/>
      <c r="G76" s="27"/>
      <c r="H76" s="22"/>
      <c r="I76" s="12"/>
      <c r="J76" s="12"/>
      <c r="K76" s="12"/>
      <c r="L76" s="12"/>
      <c r="M76" s="12"/>
      <c r="N76" s="12"/>
      <c r="O76" s="12"/>
      <c r="P76" s="12"/>
      <c r="Q76" s="12"/>
      <c r="R76" s="12"/>
      <c r="S76" s="12"/>
      <c r="T76" s="12"/>
      <c r="U76" s="12"/>
      <c r="V76" s="12"/>
    </row>
    <row r="77" spans="2:22">
      <c r="B77" s="27"/>
      <c r="C77" s="12"/>
      <c r="D77" s="12"/>
      <c r="E77" s="27"/>
      <c r="F77" s="27"/>
      <c r="G77" s="27"/>
      <c r="H77" s="22"/>
      <c r="I77" s="12"/>
      <c r="J77" s="12"/>
      <c r="K77" s="12"/>
      <c r="L77" s="12"/>
      <c r="M77" s="12"/>
      <c r="N77" s="12"/>
      <c r="O77" s="12"/>
      <c r="P77" s="12"/>
      <c r="Q77" s="12"/>
      <c r="R77" s="12"/>
      <c r="S77" s="12"/>
      <c r="T77" s="12"/>
      <c r="U77" s="12"/>
      <c r="V77" s="12"/>
    </row>
  </sheetData>
  <mergeCells count="1">
    <mergeCell ref="B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Construction Summary</vt:lpstr>
      <vt:lpstr>1. P&amp;Gs-2025-2026</vt:lpstr>
      <vt:lpstr>2. Line Construction TAR66_76 </vt:lpstr>
      <vt:lpstr>3. Stringing &amp; Regulation 66_76</vt:lpstr>
      <vt:lpstr>4. P&amp;Gs-2026-2027</vt:lpstr>
      <vt:lpstr>5. Line Construction TAR49_65</vt:lpstr>
      <vt:lpstr>6. P&amp;Gs-2027-2028</vt:lpstr>
      <vt:lpstr>7. Stringing &amp; Regulation 49_65</vt:lpstr>
      <vt:lpstr>'1. P&amp;Gs-2025-2026'!Print_Area</vt:lpstr>
      <vt:lpstr>'2. Line Construction TAR66_76 '!Print_Area</vt:lpstr>
      <vt:lpstr>'4. P&amp;Gs-2026-2027'!Print_Area</vt:lpstr>
      <vt:lpstr>'5. Line Construction TAR49_65'!Print_Area</vt:lpstr>
      <vt:lpstr>'6. P&amp;Gs-2027-2028'!Print_Area</vt:lpstr>
      <vt:lpstr>'Construction Summary'!Print_Area</vt:lpstr>
      <vt:lpstr>'1. P&amp;Gs-2025-2026'!Print_Titles</vt:lpstr>
      <vt:lpstr>'2. Line Construction TAR66_76 '!Print_Titles</vt:lpstr>
      <vt:lpstr>'4. P&amp;Gs-2026-2027'!Print_Titles</vt:lpstr>
      <vt:lpstr>'5. Line Construction TAR49_65'!Print_Titles</vt:lpstr>
      <vt:lpstr>'6. P&amp;Gs-2027-2028'!Print_Titles</vt:lpstr>
    </vt:vector>
  </TitlesOfParts>
  <Manager/>
  <Company>Motla Engineering (Pty)Lt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Charlv</dc:creator>
  <cp:keywords/>
  <dc:description/>
  <cp:lastModifiedBy>Victor MUSHAVA</cp:lastModifiedBy>
  <cp:revision/>
  <dcterms:created xsi:type="dcterms:W3CDTF">2007-06-22T13:08:06Z</dcterms:created>
  <dcterms:modified xsi:type="dcterms:W3CDTF">2025-07-15T05:25:44Z</dcterms:modified>
  <cp:category/>
  <cp:contentStatus/>
</cp:coreProperties>
</file>